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207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lebeguer/Desktop/"/>
    </mc:Choice>
  </mc:AlternateContent>
  <bookViews>
    <workbookView xWindow="780" yWindow="720" windowWidth="28800" windowHeight="15940" tabRatio="500" activeTab="1"/>
  </bookViews>
  <sheets>
    <sheet name="Goal Setting" sheetId="1" r:id="rId1"/>
    <sheet name="Reading 10th-25th" sheetId="2" r:id="rId2"/>
    <sheet name="Math 10th-25th" sheetId="4" r:id="rId3"/>
    <sheet name="SLA &amp; Tier 2" sheetId="3" r:id="rId4"/>
  </sheets>
  <calcPr calcId="15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54" i="2" l="1"/>
  <c r="C57" i="2"/>
  <c r="C58" i="2"/>
  <c r="H53" i="2"/>
  <c r="H66" i="4"/>
  <c r="C70" i="4"/>
  <c r="C71" i="4"/>
  <c r="H67" i="4"/>
  <c r="H54" i="4"/>
  <c r="C58" i="4"/>
  <c r="C59" i="4"/>
  <c r="H55" i="4"/>
  <c r="H42" i="4"/>
  <c r="C46" i="4"/>
  <c r="C47" i="4"/>
  <c r="H43" i="4"/>
  <c r="H29" i="4"/>
  <c r="C33" i="4"/>
  <c r="C34" i="4"/>
  <c r="H30" i="4"/>
  <c r="H42" i="2"/>
  <c r="C45" i="2"/>
  <c r="C46" i="2"/>
  <c r="H41" i="2"/>
  <c r="H30" i="2"/>
  <c r="H29" i="2"/>
  <c r="C33" i="2"/>
  <c r="C34" i="2"/>
  <c r="H20" i="4"/>
  <c r="H19" i="4"/>
  <c r="H18" i="4"/>
  <c r="H17" i="4"/>
  <c r="C21" i="4"/>
  <c r="C22" i="4"/>
  <c r="H9" i="4"/>
  <c r="C9" i="4"/>
  <c r="C10" i="4"/>
  <c r="H8" i="4"/>
  <c r="H7" i="4"/>
  <c r="H6" i="4"/>
  <c r="H5" i="4"/>
  <c r="H18" i="2"/>
  <c r="C21" i="2"/>
  <c r="C22" i="2"/>
  <c r="H19" i="2"/>
  <c r="H17" i="2"/>
  <c r="H9" i="2"/>
  <c r="H5" i="2"/>
  <c r="C9" i="2"/>
  <c r="C10" i="2"/>
  <c r="H8" i="2"/>
  <c r="H7" i="2"/>
  <c r="H6" i="2"/>
</calcChain>
</file>

<file path=xl/sharedStrings.xml><?xml version="1.0" encoding="utf-8"?>
<sst xmlns="http://schemas.openxmlformats.org/spreadsheetml/2006/main" count="182" uniqueCount="83">
  <si>
    <t xml:space="preserve">Is student in TIER 3? </t>
  </si>
  <si>
    <t>No          Yes</t>
  </si>
  <si>
    <t>Proceed to Tier 2 Directions</t>
  </si>
  <si>
    <t>Did student score between the 10th and 25th percentiles?</t>
  </si>
  <si>
    <t>No                       Yes</t>
  </si>
  <si>
    <t>Follow SLA Directions</t>
  </si>
  <si>
    <t>Follow 10-25th Directions</t>
  </si>
  <si>
    <t>Tier 3 Goal Setting</t>
  </si>
  <si>
    <t xml:space="preserve">Reading </t>
  </si>
  <si>
    <t>R-CBM</t>
  </si>
  <si>
    <t>Grade ROIs</t>
  </si>
  <si>
    <t>Group ROI</t>
  </si>
  <si>
    <t>1.5x Group ROI</t>
  </si>
  <si>
    <t>Baseline WRC</t>
  </si>
  <si>
    <t>Grade</t>
  </si>
  <si>
    <t>Goal WRC</t>
  </si>
  <si>
    <t>No. Weeks</t>
  </si>
  <si>
    <t>Goal ROI</t>
  </si>
  <si>
    <t>Enter:</t>
  </si>
  <si>
    <t>NWF</t>
  </si>
  <si>
    <t>K</t>
  </si>
  <si>
    <t>Math</t>
  </si>
  <si>
    <t>Baseline Mcomp</t>
  </si>
  <si>
    <t>M-CAP</t>
  </si>
  <si>
    <t>M-COMP</t>
  </si>
  <si>
    <t>Baseline MCAP</t>
  </si>
  <si>
    <t>Goal MCAP</t>
  </si>
  <si>
    <t>Goal MCOMP</t>
  </si>
  <si>
    <t>Baseline NWF</t>
  </si>
  <si>
    <t>Goal NWF</t>
  </si>
  <si>
    <t>Survey Level Assessment</t>
  </si>
  <si>
    <t>If student performed at &lt;10th percentile in Fall Benchmark:</t>
  </si>
  <si>
    <t>Administer probes at grade levels below. Stop at grade level where student reads above the 10th percentile. This grade level is your progress monitoring grade level.</t>
  </si>
  <si>
    <t>Goal = Spring 45th percentile at grade level where student reads above 10th percentile</t>
  </si>
  <si>
    <t>Tier 2</t>
  </si>
  <si>
    <t>Set goal at Spring 50th percentile</t>
  </si>
  <si>
    <t>Use 5/9/16 as end date for 2015-2016</t>
  </si>
  <si>
    <t>MAZE    45% tile</t>
  </si>
  <si>
    <t xml:space="preserve">CBM     45% tile </t>
  </si>
  <si>
    <t>LSF       50% tile</t>
  </si>
  <si>
    <t>LNF       50%tile</t>
  </si>
  <si>
    <t>NWF     50% tile</t>
  </si>
  <si>
    <t>CBM     50%tile</t>
  </si>
  <si>
    <t xml:space="preserve">MAZE 50%tile </t>
  </si>
  <si>
    <t>LNF</t>
  </si>
  <si>
    <t>LSF</t>
  </si>
  <si>
    <t>Change to 30 weeks for K; 35 weeks for 1st grade</t>
  </si>
  <si>
    <t>Baseline LNF</t>
  </si>
  <si>
    <t>Goal LNF</t>
  </si>
  <si>
    <t>Baseline LSF</t>
  </si>
  <si>
    <t>Goal LSF</t>
  </si>
  <si>
    <t>Baseline OCM</t>
  </si>
  <si>
    <t>Goal OCM</t>
  </si>
  <si>
    <t>Oral Counting (OCM)</t>
  </si>
  <si>
    <t>Number Identification (NIM)</t>
  </si>
  <si>
    <t>Baseline NIM</t>
  </si>
  <si>
    <t>Goal NIM</t>
  </si>
  <si>
    <t>Missing Number (MNM)</t>
  </si>
  <si>
    <t>Quantity Discrimination (QDM)</t>
  </si>
  <si>
    <t>Baseline QDM</t>
  </si>
  <si>
    <t>Goal QDM</t>
  </si>
  <si>
    <t>Baseline MNM</t>
  </si>
  <si>
    <t>Goal MNM</t>
  </si>
  <si>
    <t>GOAL SETTING DIRECTIONS:</t>
  </si>
  <si>
    <r>
      <t xml:space="preserve">1. </t>
    </r>
    <r>
      <rPr>
        <sz val="12"/>
        <color theme="1"/>
        <rFont val="Calibri"/>
        <family val="2"/>
        <scheme val="minor"/>
      </rPr>
      <t>Determine which measure to Progress Monitor (M-COMP, M-CAP, OCM, NIM, QDM, MNM) - choose appropriate calculator</t>
    </r>
  </si>
  <si>
    <r>
      <t xml:space="preserve">3. Enter student's baseline score in yellow box next to </t>
    </r>
    <r>
      <rPr>
        <i/>
        <sz val="12"/>
        <color theme="1"/>
        <rFont val="Calibri"/>
        <scheme val="minor"/>
      </rPr>
      <t>BASELINE</t>
    </r>
  </si>
  <si>
    <t>4. Read Goal in pink box</t>
  </si>
  <si>
    <r>
      <t xml:space="preserve">2. </t>
    </r>
    <r>
      <rPr>
        <sz val="12"/>
        <color theme="1"/>
        <rFont val="Calibri"/>
        <family val="2"/>
        <scheme val="minor"/>
      </rPr>
      <t xml:space="preserve">Enter student's grade level in yellow box next to </t>
    </r>
    <r>
      <rPr>
        <i/>
        <sz val="12"/>
        <color theme="1"/>
        <rFont val="Calibri"/>
        <scheme val="minor"/>
      </rPr>
      <t>GRADE (</t>
    </r>
    <r>
      <rPr>
        <b/>
        <i/>
        <sz val="12"/>
        <color rgb="FFC00000"/>
        <rFont val="Calibri (Body)"/>
      </rPr>
      <t>note: if student is in Kindergarten, change No. Weeks to 30</t>
    </r>
    <r>
      <rPr>
        <i/>
        <sz val="12"/>
        <color rgb="FFC00000"/>
        <rFont val="Calibri (Body)"/>
      </rPr>
      <t>)</t>
    </r>
  </si>
  <si>
    <r>
      <t xml:space="preserve">1. </t>
    </r>
    <r>
      <rPr>
        <sz val="12"/>
        <color theme="1"/>
        <rFont val="Calibri"/>
        <family val="2"/>
        <scheme val="minor"/>
      </rPr>
      <t>Determine which measure to Progress Monitor (R-CBM, NWF, LNF, LSF) - choose appropriate calculator</t>
    </r>
  </si>
  <si>
    <t>OCM     50% tile</t>
  </si>
  <si>
    <t>NIM      50% tile</t>
  </si>
  <si>
    <t>MNM     50% tile</t>
  </si>
  <si>
    <t>QDM     50% tile</t>
  </si>
  <si>
    <t>M-COMP    50% tile</t>
  </si>
  <si>
    <t>M-CAP    50% tile</t>
  </si>
  <si>
    <t>-</t>
  </si>
  <si>
    <t>M-COMP    45% tile</t>
  </si>
  <si>
    <t>M-CAP    45% tile</t>
  </si>
  <si>
    <t>PSF</t>
  </si>
  <si>
    <t>Baseline PSF</t>
  </si>
  <si>
    <t>Goal PSF</t>
  </si>
  <si>
    <t>PSF      50% tile</t>
  </si>
  <si>
    <t>50th Percentile Spring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</si>
</sst>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7030A0"/>
      <name val="Calibri"/>
      <scheme val="minor"/>
    </font>
    <font>
      <sz val="18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8"/>
      <name val="Calibri"/>
      <family val="2"/>
      <scheme val="minor"/>
    </font>
    <font>
      <sz val="13"/>
      <color theme="1"/>
      <name val="Arial"/>
    </font>
    <font>
      <b/>
      <sz val="13"/>
      <color theme="1"/>
      <name val="Arial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3"/>
      <color rgb="FF000000"/>
      <name val="Arial"/>
    </font>
    <font>
      <b/>
      <sz val="13"/>
      <color rgb="FF000000"/>
      <name val="Arial"/>
    </font>
    <font>
      <b/>
      <sz val="12"/>
      <color rgb="FFC00000"/>
      <name val="Calibri"/>
      <scheme val="minor"/>
    </font>
    <font>
      <i/>
      <sz val="12"/>
      <color theme="1"/>
      <name val="Calibri"/>
      <scheme val="minor"/>
    </font>
    <font>
      <i/>
      <sz val="12"/>
      <color rgb="FFC00000"/>
      <name val="Calibri (Body)"/>
    </font>
    <font>
      <b/>
      <i/>
      <sz val="12"/>
      <color rgb="FFC00000"/>
      <name val="Calibri (Body)"/>
    </font>
    <font>
      <b/>
      <sz val="14"/>
      <color theme="1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9">
    <xf numFmtId="0" fontId="0" fillId="0" borderId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48">
    <xf numFmtId="0" fontId="0" fillId="0" borderId="0" xfId="0"/>
    <xf numFmtId="0" fontId="0" fillId="0" borderId="0" xfId="0" applyAlignment="1">
      <alignment wrapText="1"/>
    </xf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0" xfId="0" applyBorder="1"/>
    <xf numFmtId="2" fontId="0" fillId="0" borderId="9" xfId="0" applyNumberFormat="1" applyBorder="1"/>
    <xf numFmtId="0" fontId="0" fillId="0" borderId="9" xfId="0" applyBorder="1"/>
    <xf numFmtId="0" fontId="0" fillId="0" borderId="10" xfId="0" applyBorder="1"/>
    <xf numFmtId="0" fontId="0" fillId="2" borderId="12" xfId="0" applyFill="1" applyBorder="1"/>
    <xf numFmtId="0" fontId="0" fillId="2" borderId="11" xfId="0" applyFill="1" applyBorder="1"/>
    <xf numFmtId="0" fontId="0" fillId="3" borderId="1" xfId="0" applyFill="1" applyBorder="1"/>
    <xf numFmtId="1" fontId="0" fillId="3" borderId="2" xfId="0" applyNumberFormat="1" applyFill="1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2" fontId="0" fillId="0" borderId="0" xfId="0" applyNumberForma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0" xfId="0" applyFill="1" applyBorder="1"/>
    <xf numFmtId="0" fontId="1" fillId="0" borderId="0" xfId="0" applyFont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7" fillId="0" borderId="21" xfId="0" applyFont="1" applyBorder="1" applyAlignment="1">
      <alignment horizontal="center"/>
    </xf>
    <xf numFmtId="0" fontId="11" fillId="0" borderId="23" xfId="0" applyFont="1" applyBorder="1" applyAlignment="1">
      <alignment horizontal="center"/>
    </xf>
    <xf numFmtId="0" fontId="10" fillId="0" borderId="21" xfId="0" applyFont="1" applyBorder="1" applyAlignment="1">
      <alignment horizontal="center" wrapText="1"/>
    </xf>
    <xf numFmtId="0" fontId="11" fillId="0" borderId="22" xfId="0" applyFont="1" applyBorder="1" applyAlignment="1">
      <alignment horizontal="center" wrapText="1"/>
    </xf>
    <xf numFmtId="0" fontId="6" fillId="0" borderId="21" xfId="0" applyFont="1" applyBorder="1" applyAlignment="1">
      <alignment horizontal="center" wrapText="1"/>
    </xf>
    <xf numFmtId="0" fontId="7" fillId="0" borderId="21" xfId="0" applyFont="1" applyBorder="1" applyAlignment="1">
      <alignment horizontal="center" wrapText="1"/>
    </xf>
    <xf numFmtId="0" fontId="12" fillId="0" borderId="17" xfId="0" applyFont="1" applyBorder="1"/>
    <xf numFmtId="0" fontId="0" fillId="0" borderId="8" xfId="0" applyBorder="1" applyAlignment="1">
      <alignment horizontal="right"/>
    </xf>
    <xf numFmtId="0" fontId="0" fillId="2" borderId="12" xfId="0" applyFill="1" applyBorder="1" applyAlignment="1">
      <alignment horizontal="right"/>
    </xf>
    <xf numFmtId="0" fontId="0" fillId="0" borderId="0" xfId="0" applyFont="1" applyFill="1" applyBorder="1"/>
    <xf numFmtId="0" fontId="16" fillId="0" borderId="0" xfId="0" applyFont="1"/>
    <xf numFmtId="0" fontId="11" fillId="0" borderId="21" xfId="0" applyFont="1" applyBorder="1" applyAlignment="1">
      <alignment horizontal="center"/>
    </xf>
    <xf numFmtId="0" fontId="11" fillId="0" borderId="21" xfId="0" applyFont="1" applyBorder="1" applyAlignment="1">
      <alignment horizontal="center" wrapText="1"/>
    </xf>
    <xf numFmtId="0" fontId="7" fillId="0" borderId="21" xfId="0" applyFont="1" applyBorder="1"/>
    <xf numFmtId="0" fontId="3" fillId="0" borderId="0" xfId="0" applyFont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14" xfId="0" applyFont="1" applyBorder="1" applyAlignment="1">
      <alignment horizontal="center"/>
    </xf>
  </cellXfs>
  <cellStyles count="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660400</xdr:colOff>
      <xdr:row>4</xdr:row>
      <xdr:rowOff>177800</xdr:rowOff>
    </xdr:from>
    <xdr:to>
      <xdr:col>4</xdr:col>
      <xdr:colOff>342900</xdr:colOff>
      <xdr:row>7</xdr:row>
      <xdr:rowOff>114300</xdr:rowOff>
    </xdr:to>
    <xdr:cxnSp macro="">
      <xdr:nvCxnSpPr>
        <xdr:cNvPr id="5" name="Straight Arrow Connector 4"/>
        <xdr:cNvCxnSpPr/>
      </xdr:nvCxnSpPr>
      <xdr:spPr>
        <a:xfrm>
          <a:off x="3136900" y="584200"/>
          <a:ext cx="508000" cy="54610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406400</xdr:colOff>
      <xdr:row>4</xdr:row>
      <xdr:rowOff>177800</xdr:rowOff>
    </xdr:from>
    <xdr:to>
      <xdr:col>3</xdr:col>
      <xdr:colOff>88900</xdr:colOff>
      <xdr:row>7</xdr:row>
      <xdr:rowOff>114300</xdr:rowOff>
    </xdr:to>
    <xdr:cxnSp macro="">
      <xdr:nvCxnSpPr>
        <xdr:cNvPr id="7" name="Straight Arrow Connector 6"/>
        <xdr:cNvCxnSpPr/>
      </xdr:nvCxnSpPr>
      <xdr:spPr>
        <a:xfrm flipH="1">
          <a:off x="2057400" y="584200"/>
          <a:ext cx="508000" cy="54610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1092200</xdr:colOff>
      <xdr:row>10</xdr:row>
      <xdr:rowOff>25400</xdr:rowOff>
    </xdr:from>
    <xdr:to>
      <xdr:col>5</xdr:col>
      <xdr:colOff>317500</xdr:colOff>
      <xdr:row>12</xdr:row>
      <xdr:rowOff>165100</xdr:rowOff>
    </xdr:to>
    <xdr:cxnSp macro="">
      <xdr:nvCxnSpPr>
        <xdr:cNvPr id="12" name="Straight Arrow Connector 11"/>
        <xdr:cNvCxnSpPr/>
      </xdr:nvCxnSpPr>
      <xdr:spPr>
        <a:xfrm>
          <a:off x="4394200" y="2260600"/>
          <a:ext cx="508000" cy="54610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304800</xdr:colOff>
      <xdr:row>10</xdr:row>
      <xdr:rowOff>12700</xdr:rowOff>
    </xdr:from>
    <xdr:to>
      <xdr:col>4</xdr:col>
      <xdr:colOff>63500</xdr:colOff>
      <xdr:row>12</xdr:row>
      <xdr:rowOff>190500</xdr:rowOff>
    </xdr:to>
    <xdr:cxnSp macro="">
      <xdr:nvCxnSpPr>
        <xdr:cNvPr id="13" name="Straight Arrow Connector 12"/>
        <xdr:cNvCxnSpPr/>
      </xdr:nvCxnSpPr>
      <xdr:spPr>
        <a:xfrm flipH="1">
          <a:off x="2781300" y="2247900"/>
          <a:ext cx="584200" cy="58420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101600</xdr:colOff>
      <xdr:row>22</xdr:row>
      <xdr:rowOff>76200</xdr:rowOff>
    </xdr:from>
    <xdr:to>
      <xdr:col>8</xdr:col>
      <xdr:colOff>0</xdr:colOff>
      <xdr:row>22</xdr:row>
      <xdr:rowOff>76200</xdr:rowOff>
    </xdr:to>
    <xdr:cxnSp macro="">
      <xdr:nvCxnSpPr>
        <xdr:cNvPr id="2" name="Straight Arrow Connector 1"/>
        <xdr:cNvCxnSpPr/>
      </xdr:nvCxnSpPr>
      <xdr:spPr>
        <a:xfrm flipH="1">
          <a:off x="5994400" y="4889500"/>
          <a:ext cx="91440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139700</xdr:colOff>
      <xdr:row>34</xdr:row>
      <xdr:rowOff>101600</xdr:rowOff>
    </xdr:from>
    <xdr:to>
      <xdr:col>8</xdr:col>
      <xdr:colOff>38100</xdr:colOff>
      <xdr:row>34</xdr:row>
      <xdr:rowOff>101600</xdr:rowOff>
    </xdr:to>
    <xdr:cxnSp macro="">
      <xdr:nvCxnSpPr>
        <xdr:cNvPr id="5" name="Straight Arrow Connector 4"/>
        <xdr:cNvCxnSpPr/>
      </xdr:nvCxnSpPr>
      <xdr:spPr>
        <a:xfrm flipH="1">
          <a:off x="6032500" y="7480300"/>
          <a:ext cx="91440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50800</xdr:colOff>
      <xdr:row>46</xdr:row>
      <xdr:rowOff>127000</xdr:rowOff>
    </xdr:from>
    <xdr:to>
      <xdr:col>7</xdr:col>
      <xdr:colOff>965200</xdr:colOff>
      <xdr:row>46</xdr:row>
      <xdr:rowOff>127000</xdr:rowOff>
    </xdr:to>
    <xdr:cxnSp macro="">
      <xdr:nvCxnSpPr>
        <xdr:cNvPr id="6" name="Straight Arrow Connector 5"/>
        <xdr:cNvCxnSpPr/>
      </xdr:nvCxnSpPr>
      <xdr:spPr>
        <a:xfrm flipH="1">
          <a:off x="5943600" y="10274300"/>
          <a:ext cx="91440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50800</xdr:colOff>
      <xdr:row>58</xdr:row>
      <xdr:rowOff>127000</xdr:rowOff>
    </xdr:from>
    <xdr:to>
      <xdr:col>7</xdr:col>
      <xdr:colOff>965200</xdr:colOff>
      <xdr:row>58</xdr:row>
      <xdr:rowOff>127000</xdr:rowOff>
    </xdr:to>
    <xdr:cxnSp macro="">
      <xdr:nvCxnSpPr>
        <xdr:cNvPr id="7" name="Straight Arrow Connector 6"/>
        <xdr:cNvCxnSpPr/>
      </xdr:nvCxnSpPr>
      <xdr:spPr>
        <a:xfrm flipH="1">
          <a:off x="5943600" y="10071100"/>
          <a:ext cx="91440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25400</xdr:colOff>
      <xdr:row>34</xdr:row>
      <xdr:rowOff>101600</xdr:rowOff>
    </xdr:from>
    <xdr:to>
      <xdr:col>7</xdr:col>
      <xdr:colOff>939800</xdr:colOff>
      <xdr:row>34</xdr:row>
      <xdr:rowOff>101600</xdr:rowOff>
    </xdr:to>
    <xdr:cxnSp macro="">
      <xdr:nvCxnSpPr>
        <xdr:cNvPr id="2" name="Straight Arrow Connector 1"/>
        <xdr:cNvCxnSpPr/>
      </xdr:nvCxnSpPr>
      <xdr:spPr>
        <a:xfrm flipH="1">
          <a:off x="6210300" y="7480300"/>
          <a:ext cx="91440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25400</xdr:colOff>
      <xdr:row>47</xdr:row>
      <xdr:rowOff>101600</xdr:rowOff>
    </xdr:from>
    <xdr:to>
      <xdr:col>7</xdr:col>
      <xdr:colOff>939800</xdr:colOff>
      <xdr:row>47</xdr:row>
      <xdr:rowOff>101600</xdr:rowOff>
    </xdr:to>
    <xdr:cxnSp macro="">
      <xdr:nvCxnSpPr>
        <xdr:cNvPr id="3" name="Straight Arrow Connector 2"/>
        <xdr:cNvCxnSpPr/>
      </xdr:nvCxnSpPr>
      <xdr:spPr>
        <a:xfrm flipH="1">
          <a:off x="6210300" y="10248900"/>
          <a:ext cx="91440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25400</xdr:colOff>
      <xdr:row>59</xdr:row>
      <xdr:rowOff>101600</xdr:rowOff>
    </xdr:from>
    <xdr:to>
      <xdr:col>7</xdr:col>
      <xdr:colOff>939800</xdr:colOff>
      <xdr:row>59</xdr:row>
      <xdr:rowOff>101600</xdr:rowOff>
    </xdr:to>
    <xdr:cxnSp macro="">
      <xdr:nvCxnSpPr>
        <xdr:cNvPr id="4" name="Straight Arrow Connector 3"/>
        <xdr:cNvCxnSpPr/>
      </xdr:nvCxnSpPr>
      <xdr:spPr>
        <a:xfrm flipH="1">
          <a:off x="6210300" y="10248900"/>
          <a:ext cx="91440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25400</xdr:colOff>
      <xdr:row>71</xdr:row>
      <xdr:rowOff>101600</xdr:rowOff>
    </xdr:from>
    <xdr:to>
      <xdr:col>7</xdr:col>
      <xdr:colOff>939800</xdr:colOff>
      <xdr:row>71</xdr:row>
      <xdr:rowOff>101600</xdr:rowOff>
    </xdr:to>
    <xdr:cxnSp macro="">
      <xdr:nvCxnSpPr>
        <xdr:cNvPr id="5" name="Straight Arrow Connector 4"/>
        <xdr:cNvCxnSpPr/>
      </xdr:nvCxnSpPr>
      <xdr:spPr>
        <a:xfrm flipH="1">
          <a:off x="6210300" y="12814300"/>
          <a:ext cx="91440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sqref="A1:F1"/>
    </sheetView>
  </sheetViews>
  <sheetFormatPr baseColWidth="10" defaultRowHeight="16" x14ac:dyDescent="0.2"/>
  <cols>
    <col min="5" max="5" width="16.83203125" customWidth="1"/>
  </cols>
  <sheetData>
    <row r="1" spans="1:6" ht="24" x14ac:dyDescent="0.3">
      <c r="A1" s="45" t="s">
        <v>7</v>
      </c>
      <c r="B1" s="45"/>
      <c r="C1" s="45"/>
      <c r="D1" s="45"/>
      <c r="E1" s="45"/>
      <c r="F1" s="45"/>
    </row>
    <row r="4" spans="1:6" x14ac:dyDescent="0.2">
      <c r="D4" s="2" t="s">
        <v>0</v>
      </c>
    </row>
    <row r="5" spans="1:6" x14ac:dyDescent="0.2">
      <c r="D5" t="s">
        <v>1</v>
      </c>
    </row>
    <row r="9" spans="1:6" ht="64" x14ac:dyDescent="0.2">
      <c r="C9" s="1" t="s">
        <v>2</v>
      </c>
      <c r="E9" s="3" t="s">
        <v>3</v>
      </c>
    </row>
    <row r="10" spans="1:6" x14ac:dyDescent="0.2">
      <c r="E10" t="s">
        <v>4</v>
      </c>
    </row>
    <row r="14" spans="1:6" ht="48" x14ac:dyDescent="0.2">
      <c r="D14" s="1" t="s">
        <v>5</v>
      </c>
      <c r="F14" s="1" t="s">
        <v>6</v>
      </c>
    </row>
    <row r="23" spans="2:2" x14ac:dyDescent="0.2">
      <c r="B23" s="27" t="s">
        <v>36</v>
      </c>
    </row>
  </sheetData>
  <mergeCells count="1">
    <mergeCell ref="A1:F1"/>
  </mergeCells>
  <pageMargins left="0.7" right="0.7" top="0.75" bottom="0.75" header="0.3" footer="0.3"/>
  <pageSetup orientation="portrait" horizontalDpi="0" verticalDpi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0"/>
  <sheetViews>
    <sheetView showGridLines="0" tabSelected="1" workbookViewId="0">
      <pane ySplit="1" topLeftCell="A2" activePane="bottomLeft" state="frozen"/>
      <selection pane="bottomLeft" activeCell="M36" sqref="M36"/>
    </sheetView>
  </sheetViews>
  <sheetFormatPr baseColWidth="10" defaultRowHeight="16" x14ac:dyDescent="0.2"/>
  <cols>
    <col min="2" max="2" width="12.33203125" bestFit="1" customWidth="1"/>
    <col min="8" max="8" width="13.33203125" bestFit="1" customWidth="1"/>
  </cols>
  <sheetData>
    <row r="1" spans="1:10" ht="24" x14ac:dyDescent="0.3">
      <c r="A1" s="4" t="s">
        <v>8</v>
      </c>
    </row>
    <row r="2" spans="1:10" ht="21" x14ac:dyDescent="0.25">
      <c r="A2" s="46" t="s">
        <v>9</v>
      </c>
      <c r="B2" s="47"/>
      <c r="C2" s="47"/>
      <c r="D2" s="47"/>
      <c r="E2" s="47"/>
      <c r="F2" s="47"/>
      <c r="G2" s="47"/>
      <c r="H2" s="47"/>
      <c r="I2" s="19"/>
    </row>
    <row r="3" spans="1:10" ht="17" thickBot="1" x14ac:dyDescent="0.25">
      <c r="A3" s="20"/>
      <c r="B3" s="11" t="s">
        <v>18</v>
      </c>
      <c r="C3" s="11"/>
      <c r="D3" s="11"/>
      <c r="E3" s="11"/>
      <c r="F3" s="11"/>
      <c r="G3" s="11"/>
      <c r="H3" s="11"/>
      <c r="I3" s="21"/>
      <c r="J3" s="27" t="s">
        <v>63</v>
      </c>
    </row>
    <row r="4" spans="1:10" x14ac:dyDescent="0.2">
      <c r="A4" s="20"/>
      <c r="B4" s="5" t="s">
        <v>14</v>
      </c>
      <c r="C4" s="15">
        <v>3</v>
      </c>
      <c r="D4" s="11"/>
      <c r="E4" s="11"/>
      <c r="F4" s="5" t="s">
        <v>10</v>
      </c>
      <c r="G4" s="9" t="s">
        <v>11</v>
      </c>
      <c r="H4" s="6" t="s">
        <v>12</v>
      </c>
      <c r="I4" s="21"/>
      <c r="J4" s="40" t="s">
        <v>68</v>
      </c>
    </row>
    <row r="5" spans="1:10" ht="17" thickBot="1" x14ac:dyDescent="0.25">
      <c r="A5" s="20"/>
      <c r="B5" s="7" t="s">
        <v>13</v>
      </c>
      <c r="C5" s="16">
        <v>74</v>
      </c>
      <c r="D5" s="11"/>
      <c r="E5" s="11"/>
      <c r="F5" s="10">
        <v>1</v>
      </c>
      <c r="G5" s="11">
        <v>1.5</v>
      </c>
      <c r="H5" s="12">
        <f>G5*1.5</f>
        <v>2.25</v>
      </c>
      <c r="I5" s="21"/>
      <c r="J5" s="40" t="s">
        <v>67</v>
      </c>
    </row>
    <row r="6" spans="1:10" x14ac:dyDescent="0.2">
      <c r="A6" s="20"/>
      <c r="B6" s="11"/>
      <c r="C6" s="11"/>
      <c r="D6" s="11"/>
      <c r="E6" s="11"/>
      <c r="F6" s="10">
        <v>2</v>
      </c>
      <c r="G6" s="11">
        <v>1.22</v>
      </c>
      <c r="H6" s="12">
        <f t="shared" ref="H6:H9" si="0">G6*1.5</f>
        <v>1.83</v>
      </c>
      <c r="I6" s="21"/>
      <c r="J6" s="40" t="s">
        <v>65</v>
      </c>
    </row>
    <row r="7" spans="1:10" x14ac:dyDescent="0.2">
      <c r="A7" s="20"/>
      <c r="B7" s="11"/>
      <c r="C7" s="11"/>
      <c r="D7" s="11"/>
      <c r="E7" s="11"/>
      <c r="F7" s="10">
        <v>3</v>
      </c>
      <c r="G7" s="11">
        <v>1.1100000000000001</v>
      </c>
      <c r="H7" s="12">
        <f t="shared" si="0"/>
        <v>1.665</v>
      </c>
      <c r="I7" s="21"/>
      <c r="J7" s="40" t="s">
        <v>66</v>
      </c>
    </row>
    <row r="8" spans="1:10" x14ac:dyDescent="0.2">
      <c r="A8" s="20"/>
      <c r="B8" s="11"/>
      <c r="C8" s="11"/>
      <c r="D8" s="11"/>
      <c r="E8" s="11"/>
      <c r="F8" s="10">
        <v>4</v>
      </c>
      <c r="G8" s="11">
        <v>0.89</v>
      </c>
      <c r="H8" s="12">
        <f t="shared" si="0"/>
        <v>1.335</v>
      </c>
      <c r="I8" s="21"/>
    </row>
    <row r="9" spans="1:10" ht="17" thickBot="1" x14ac:dyDescent="0.25">
      <c r="A9" s="20"/>
      <c r="B9" s="11" t="s">
        <v>17</v>
      </c>
      <c r="C9" s="22">
        <f>VLOOKUP(C4,F5:H9,3,FALSE)</f>
        <v>1.665</v>
      </c>
      <c r="D9" s="11"/>
      <c r="E9" s="11"/>
      <c r="F9" s="10">
        <v>5</v>
      </c>
      <c r="G9" s="11">
        <v>0.89</v>
      </c>
      <c r="H9" s="12">
        <f t="shared" si="0"/>
        <v>1.335</v>
      </c>
      <c r="I9" s="21"/>
    </row>
    <row r="10" spans="1:10" ht="17" thickBot="1" x14ac:dyDescent="0.25">
      <c r="A10" s="20"/>
      <c r="B10" s="17" t="s">
        <v>15</v>
      </c>
      <c r="C10" s="18">
        <f>C9*G11+C5</f>
        <v>132.27500000000001</v>
      </c>
      <c r="D10" s="11"/>
      <c r="E10" s="11"/>
      <c r="F10" s="10"/>
      <c r="G10" s="11"/>
      <c r="H10" s="13"/>
      <c r="I10" s="21"/>
    </row>
    <row r="11" spans="1:10" ht="17" thickBot="1" x14ac:dyDescent="0.25">
      <c r="A11" s="20"/>
      <c r="B11" s="11"/>
      <c r="C11" s="11"/>
      <c r="D11" s="11"/>
      <c r="E11" s="11"/>
      <c r="F11" s="7" t="s">
        <v>16</v>
      </c>
      <c r="G11" s="14">
        <v>35</v>
      </c>
      <c r="H11" s="8"/>
      <c r="I11" s="21"/>
    </row>
    <row r="12" spans="1:10" x14ac:dyDescent="0.2">
      <c r="A12" s="23"/>
      <c r="B12" s="24"/>
      <c r="C12" s="24"/>
      <c r="D12" s="24"/>
      <c r="E12" s="24"/>
      <c r="F12" s="24"/>
      <c r="G12" s="24"/>
      <c r="H12" s="24"/>
      <c r="I12" s="25"/>
    </row>
    <row r="14" spans="1:10" ht="21" x14ac:dyDescent="0.25">
      <c r="A14" s="46" t="s">
        <v>19</v>
      </c>
      <c r="B14" s="47"/>
      <c r="C14" s="47"/>
      <c r="D14" s="47"/>
      <c r="E14" s="47"/>
      <c r="F14" s="47"/>
      <c r="G14" s="47"/>
      <c r="H14" s="47"/>
      <c r="I14" s="19"/>
    </row>
    <row r="15" spans="1:10" ht="17" thickBot="1" x14ac:dyDescent="0.25">
      <c r="A15" s="20"/>
      <c r="B15" s="11" t="s">
        <v>18</v>
      </c>
      <c r="C15" s="11"/>
      <c r="D15" s="11"/>
      <c r="E15" s="11"/>
      <c r="F15" s="11"/>
      <c r="G15" s="11"/>
      <c r="H15" s="11"/>
      <c r="I15" s="21"/>
    </row>
    <row r="16" spans="1:10" x14ac:dyDescent="0.2">
      <c r="A16" s="20"/>
      <c r="B16" s="5" t="s">
        <v>14</v>
      </c>
      <c r="C16" s="39">
        <v>1</v>
      </c>
      <c r="D16" s="11"/>
      <c r="E16" s="11"/>
      <c r="F16" s="5" t="s">
        <v>10</v>
      </c>
      <c r="G16" s="9" t="s">
        <v>11</v>
      </c>
      <c r="H16" s="6" t="s">
        <v>12</v>
      </c>
      <c r="I16" s="21"/>
    </row>
    <row r="17" spans="1:9" ht="17" thickBot="1" x14ac:dyDescent="0.25">
      <c r="A17" s="20"/>
      <c r="B17" s="7" t="s">
        <v>28</v>
      </c>
      <c r="C17" s="16">
        <v>12</v>
      </c>
      <c r="D17" s="11"/>
      <c r="E17" s="11"/>
      <c r="F17" s="38" t="s">
        <v>20</v>
      </c>
      <c r="G17" s="11">
        <v>0.83</v>
      </c>
      <c r="H17" s="12">
        <f>G17*1.5</f>
        <v>1.2449999999999999</v>
      </c>
      <c r="I17" s="21"/>
    </row>
    <row r="18" spans="1:9" x14ac:dyDescent="0.2">
      <c r="A18" s="20"/>
      <c r="B18" s="11"/>
      <c r="C18" s="11"/>
      <c r="D18" s="11"/>
      <c r="E18" s="11"/>
      <c r="F18" s="10">
        <v>1</v>
      </c>
      <c r="G18" s="11">
        <v>0.94</v>
      </c>
      <c r="H18" s="12">
        <f t="shared" ref="H18:H19" si="1">G18*1.5</f>
        <v>1.41</v>
      </c>
      <c r="I18" s="21"/>
    </row>
    <row r="19" spans="1:9" x14ac:dyDescent="0.2">
      <c r="A19" s="20"/>
      <c r="B19" s="11"/>
      <c r="C19" s="11"/>
      <c r="D19" s="11"/>
      <c r="E19" s="11"/>
      <c r="F19" s="10">
        <v>2</v>
      </c>
      <c r="G19" s="11">
        <v>0.57999999999999996</v>
      </c>
      <c r="H19" s="12">
        <f t="shared" si="1"/>
        <v>0.86999999999999988</v>
      </c>
      <c r="I19" s="21"/>
    </row>
    <row r="20" spans="1:9" x14ac:dyDescent="0.2">
      <c r="A20" s="20"/>
      <c r="B20" s="11"/>
      <c r="C20" s="11"/>
      <c r="D20" s="11"/>
      <c r="E20" s="11"/>
      <c r="F20" s="10"/>
      <c r="G20" s="11"/>
      <c r="H20" s="12"/>
      <c r="I20" s="21"/>
    </row>
    <row r="21" spans="1:9" ht="17" thickBot="1" x14ac:dyDescent="0.25">
      <c r="A21" s="20"/>
      <c r="B21" s="11" t="s">
        <v>17</v>
      </c>
      <c r="C21" s="22">
        <f>VLOOKUP(C16,F17:H21,3,FALSE)</f>
        <v>1.41</v>
      </c>
      <c r="D21" s="11"/>
      <c r="E21" s="11"/>
      <c r="F21" s="10"/>
      <c r="G21" s="11"/>
      <c r="H21" s="12"/>
      <c r="I21" s="21"/>
    </row>
    <row r="22" spans="1:9" ht="17" thickBot="1" x14ac:dyDescent="0.25">
      <c r="A22" s="20"/>
      <c r="B22" s="17" t="s">
        <v>29</v>
      </c>
      <c r="C22" s="18">
        <f>C21*G23+C17</f>
        <v>28.919999999999998</v>
      </c>
      <c r="D22" s="11"/>
      <c r="E22" s="11"/>
      <c r="F22" s="10"/>
      <c r="G22" s="11"/>
      <c r="H22" s="13"/>
      <c r="I22" s="21"/>
    </row>
    <row r="23" spans="1:9" ht="17" thickBot="1" x14ac:dyDescent="0.25">
      <c r="A23" s="20"/>
      <c r="B23" s="11"/>
      <c r="C23" s="11"/>
      <c r="D23" s="11"/>
      <c r="E23" s="11"/>
      <c r="F23" s="7" t="s">
        <v>16</v>
      </c>
      <c r="G23" s="14">
        <v>12</v>
      </c>
      <c r="H23" s="8"/>
      <c r="I23" s="37" t="s">
        <v>46</v>
      </c>
    </row>
    <row r="24" spans="1:9" x14ac:dyDescent="0.2">
      <c r="A24" s="23"/>
      <c r="B24" s="24"/>
      <c r="C24" s="24"/>
      <c r="D24" s="24"/>
      <c r="E24" s="24"/>
      <c r="F24" s="24"/>
      <c r="G24" s="24"/>
      <c r="H24" s="24"/>
      <c r="I24" s="25"/>
    </row>
    <row r="26" spans="1:9" ht="21" x14ac:dyDescent="0.25">
      <c r="A26" s="46" t="s">
        <v>44</v>
      </c>
      <c r="B26" s="47"/>
      <c r="C26" s="47"/>
      <c r="D26" s="47"/>
      <c r="E26" s="47"/>
      <c r="F26" s="47"/>
      <c r="G26" s="47"/>
      <c r="H26" s="47"/>
      <c r="I26" s="19"/>
    </row>
    <row r="27" spans="1:9" ht="17" thickBot="1" x14ac:dyDescent="0.25">
      <c r="A27" s="20"/>
      <c r="B27" s="11" t="s">
        <v>18</v>
      </c>
      <c r="C27" s="11"/>
      <c r="D27" s="11"/>
      <c r="E27" s="11"/>
      <c r="F27" s="11"/>
      <c r="G27" s="11"/>
      <c r="H27" s="11"/>
      <c r="I27" s="21"/>
    </row>
    <row r="28" spans="1:9" x14ac:dyDescent="0.2">
      <c r="A28" s="20"/>
      <c r="B28" s="5" t="s">
        <v>14</v>
      </c>
      <c r="C28" s="39" t="s">
        <v>20</v>
      </c>
      <c r="D28" s="11"/>
      <c r="E28" s="11"/>
      <c r="F28" s="5" t="s">
        <v>10</v>
      </c>
      <c r="G28" s="9" t="s">
        <v>11</v>
      </c>
      <c r="H28" s="6" t="s">
        <v>12</v>
      </c>
      <c r="I28" s="21" t="s">
        <v>82</v>
      </c>
    </row>
    <row r="29" spans="1:9" ht="17" thickBot="1" x14ac:dyDescent="0.25">
      <c r="A29" s="20"/>
      <c r="B29" s="7" t="s">
        <v>47</v>
      </c>
      <c r="C29" s="16">
        <v>15</v>
      </c>
      <c r="D29" s="11"/>
      <c r="E29" s="11"/>
      <c r="F29" s="38" t="s">
        <v>20</v>
      </c>
      <c r="G29" s="11">
        <v>0.86</v>
      </c>
      <c r="H29" s="12">
        <f>G29*1.5</f>
        <v>1.29</v>
      </c>
      <c r="I29" s="21">
        <v>52</v>
      </c>
    </row>
    <row r="30" spans="1:9" x14ac:dyDescent="0.2">
      <c r="A30" s="20"/>
      <c r="B30" s="11"/>
      <c r="C30" s="11"/>
      <c r="D30" s="11"/>
      <c r="E30" s="11"/>
      <c r="F30" s="10">
        <v>1</v>
      </c>
      <c r="G30" s="11">
        <v>0.44</v>
      </c>
      <c r="H30" s="12">
        <f t="shared" ref="H30" si="2">G30*1.5</f>
        <v>0.66</v>
      </c>
      <c r="I30" s="21">
        <v>63</v>
      </c>
    </row>
    <row r="31" spans="1:9" x14ac:dyDescent="0.2">
      <c r="A31" s="20"/>
      <c r="B31" s="11"/>
      <c r="C31" s="11"/>
      <c r="D31" s="11"/>
      <c r="E31" s="11"/>
      <c r="F31" s="10"/>
      <c r="G31" s="11"/>
      <c r="H31" s="12"/>
      <c r="I31" s="21"/>
    </row>
    <row r="32" spans="1:9" x14ac:dyDescent="0.2">
      <c r="A32" s="20"/>
      <c r="B32" s="11"/>
      <c r="C32" s="11"/>
      <c r="D32" s="11"/>
      <c r="E32" s="11"/>
      <c r="F32" s="10"/>
      <c r="G32" s="11"/>
      <c r="H32" s="12"/>
      <c r="I32" s="21"/>
    </row>
    <row r="33" spans="1:9" ht="17" thickBot="1" x14ac:dyDescent="0.25">
      <c r="A33" s="20"/>
      <c r="B33" s="11" t="s">
        <v>17</v>
      </c>
      <c r="C33" s="22">
        <f>VLOOKUP(C28,F29:H33,3,FALSE)</f>
        <v>1.29</v>
      </c>
      <c r="D33" s="11"/>
      <c r="E33" s="11"/>
      <c r="F33" s="10"/>
      <c r="G33" s="11"/>
      <c r="H33" s="12"/>
      <c r="I33" s="21"/>
    </row>
    <row r="34" spans="1:9" ht="17" thickBot="1" x14ac:dyDescent="0.25">
      <c r="A34" s="20"/>
      <c r="B34" s="17" t="s">
        <v>48</v>
      </c>
      <c r="C34" s="18">
        <f>C33*G35+C29</f>
        <v>30.48</v>
      </c>
      <c r="D34" s="11"/>
      <c r="E34" s="11"/>
      <c r="F34" s="10"/>
      <c r="G34" s="11"/>
      <c r="H34" s="13"/>
      <c r="I34" s="21"/>
    </row>
    <row r="35" spans="1:9" ht="17" thickBot="1" x14ac:dyDescent="0.25">
      <c r="A35" s="20"/>
      <c r="B35" s="11"/>
      <c r="C35" s="11"/>
      <c r="D35" s="11"/>
      <c r="E35" s="11"/>
      <c r="F35" s="7" t="s">
        <v>16</v>
      </c>
      <c r="G35" s="14">
        <v>12</v>
      </c>
      <c r="H35" s="8"/>
      <c r="I35" s="37" t="s">
        <v>46</v>
      </c>
    </row>
    <row r="36" spans="1:9" x14ac:dyDescent="0.2">
      <c r="A36" s="23"/>
      <c r="B36" s="24"/>
      <c r="C36" s="24"/>
      <c r="D36" s="24"/>
      <c r="E36" s="24"/>
      <c r="F36" s="24"/>
      <c r="G36" s="24"/>
      <c r="H36" s="24"/>
      <c r="I36" s="25"/>
    </row>
    <row r="38" spans="1:9" ht="21" x14ac:dyDescent="0.25">
      <c r="A38" s="46" t="s">
        <v>45</v>
      </c>
      <c r="B38" s="47"/>
      <c r="C38" s="47"/>
      <c r="D38" s="47"/>
      <c r="E38" s="47"/>
      <c r="F38" s="47"/>
      <c r="G38" s="47"/>
      <c r="H38" s="47"/>
      <c r="I38" s="19"/>
    </row>
    <row r="39" spans="1:9" ht="17" thickBot="1" x14ac:dyDescent="0.25">
      <c r="A39" s="20"/>
      <c r="B39" s="11" t="s">
        <v>18</v>
      </c>
      <c r="C39" s="11"/>
      <c r="D39" s="11"/>
      <c r="E39" s="11"/>
      <c r="F39" s="11"/>
      <c r="G39" s="11"/>
      <c r="H39" s="11"/>
      <c r="I39" s="21"/>
    </row>
    <row r="40" spans="1:9" x14ac:dyDescent="0.2">
      <c r="A40" s="20"/>
      <c r="B40" s="5" t="s">
        <v>14</v>
      </c>
      <c r="C40" s="39" t="s">
        <v>20</v>
      </c>
      <c r="D40" s="11"/>
      <c r="E40" s="11"/>
      <c r="F40" s="5" t="s">
        <v>10</v>
      </c>
      <c r="G40" s="9" t="s">
        <v>11</v>
      </c>
      <c r="H40" s="6" t="s">
        <v>12</v>
      </c>
      <c r="I40" s="21" t="s">
        <v>82</v>
      </c>
    </row>
    <row r="41" spans="1:9" ht="17" thickBot="1" x14ac:dyDescent="0.25">
      <c r="A41" s="20"/>
      <c r="B41" s="7" t="s">
        <v>49</v>
      </c>
      <c r="C41" s="16">
        <v>7</v>
      </c>
      <c r="D41" s="11"/>
      <c r="E41" s="11"/>
      <c r="F41" s="38" t="s">
        <v>20</v>
      </c>
      <c r="G41" s="11">
        <v>0.94</v>
      </c>
      <c r="H41" s="12">
        <f>G41*1.5</f>
        <v>1.41</v>
      </c>
      <c r="I41" s="21">
        <v>39</v>
      </c>
    </row>
    <row r="42" spans="1:9" x14ac:dyDescent="0.2">
      <c r="A42" s="20"/>
      <c r="B42" s="11"/>
      <c r="C42" s="11"/>
      <c r="D42" s="11"/>
      <c r="E42" s="11"/>
      <c r="F42" s="10">
        <v>1</v>
      </c>
      <c r="G42" s="11">
        <v>0.64</v>
      </c>
      <c r="H42" s="12">
        <f t="shared" ref="H42" si="3">G42*1.5</f>
        <v>0.96</v>
      </c>
      <c r="I42" s="21">
        <v>54</v>
      </c>
    </row>
    <row r="43" spans="1:9" x14ac:dyDescent="0.2">
      <c r="A43" s="20"/>
      <c r="B43" s="11"/>
      <c r="C43" s="11"/>
      <c r="D43" s="11"/>
      <c r="E43" s="11"/>
      <c r="F43" s="10"/>
      <c r="G43" s="11"/>
      <c r="H43" s="12"/>
      <c r="I43" s="21"/>
    </row>
    <row r="44" spans="1:9" x14ac:dyDescent="0.2">
      <c r="A44" s="20"/>
      <c r="B44" s="11"/>
      <c r="C44" s="11"/>
      <c r="D44" s="11"/>
      <c r="E44" s="11"/>
      <c r="F44" s="10"/>
      <c r="G44" s="11"/>
      <c r="H44" s="12"/>
      <c r="I44" s="21"/>
    </row>
    <row r="45" spans="1:9" ht="17" thickBot="1" x14ac:dyDescent="0.25">
      <c r="A45" s="20"/>
      <c r="B45" s="11" t="s">
        <v>17</v>
      </c>
      <c r="C45" s="22">
        <f>VLOOKUP(C40,F41:H45,3,FALSE)</f>
        <v>1.41</v>
      </c>
      <c r="D45" s="11"/>
      <c r="E45" s="11"/>
      <c r="F45" s="10"/>
      <c r="G45" s="11"/>
      <c r="H45" s="12"/>
      <c r="I45" s="21"/>
    </row>
    <row r="46" spans="1:9" ht="17" thickBot="1" x14ac:dyDescent="0.25">
      <c r="A46" s="20"/>
      <c r="B46" s="17" t="s">
        <v>50</v>
      </c>
      <c r="C46" s="18">
        <f>C45*G47+C41</f>
        <v>52.12</v>
      </c>
      <c r="D46" s="11"/>
      <c r="E46" s="11"/>
      <c r="F46" s="10"/>
      <c r="G46" s="11"/>
      <c r="H46" s="13"/>
      <c r="I46" s="21"/>
    </row>
    <row r="47" spans="1:9" ht="17" thickBot="1" x14ac:dyDescent="0.25">
      <c r="A47" s="20"/>
      <c r="B47" s="11"/>
      <c r="C47" s="11"/>
      <c r="D47" s="11"/>
      <c r="E47" s="11"/>
      <c r="F47" s="7" t="s">
        <v>16</v>
      </c>
      <c r="G47" s="14">
        <v>32</v>
      </c>
      <c r="H47" s="8"/>
      <c r="I47" s="37" t="s">
        <v>46</v>
      </c>
    </row>
    <row r="48" spans="1:9" x14ac:dyDescent="0.2">
      <c r="A48" s="23"/>
      <c r="B48" s="24"/>
      <c r="C48" s="24"/>
      <c r="D48" s="24"/>
      <c r="E48" s="24"/>
      <c r="F48" s="24"/>
      <c r="G48" s="24"/>
      <c r="H48" s="24"/>
      <c r="I48" s="25"/>
    </row>
    <row r="50" spans="1:9" ht="21" x14ac:dyDescent="0.25">
      <c r="A50" s="46" t="s">
        <v>78</v>
      </c>
      <c r="B50" s="47"/>
      <c r="C50" s="47"/>
      <c r="D50" s="47"/>
      <c r="E50" s="47"/>
      <c r="F50" s="47"/>
      <c r="G50" s="47"/>
      <c r="H50" s="47"/>
      <c r="I50" s="19"/>
    </row>
    <row r="51" spans="1:9" ht="17" thickBot="1" x14ac:dyDescent="0.25">
      <c r="A51" s="20"/>
      <c r="B51" s="11" t="s">
        <v>18</v>
      </c>
      <c r="C51" s="11"/>
      <c r="D51" s="11"/>
      <c r="E51" s="11"/>
      <c r="F51" s="11"/>
      <c r="G51" s="11"/>
      <c r="H51" s="11"/>
      <c r="I51" s="21"/>
    </row>
    <row r="52" spans="1:9" x14ac:dyDescent="0.2">
      <c r="A52" s="20"/>
      <c r="B52" s="5" t="s">
        <v>14</v>
      </c>
      <c r="C52" s="39" t="s">
        <v>20</v>
      </c>
      <c r="D52" s="11"/>
      <c r="E52" s="11"/>
      <c r="F52" s="5" t="s">
        <v>10</v>
      </c>
      <c r="G52" s="9" t="s">
        <v>11</v>
      </c>
      <c r="H52" s="6" t="s">
        <v>12</v>
      </c>
      <c r="I52" s="21" t="s">
        <v>82</v>
      </c>
    </row>
    <row r="53" spans="1:9" ht="17" thickBot="1" x14ac:dyDescent="0.25">
      <c r="A53" s="20"/>
      <c r="B53" s="7" t="s">
        <v>79</v>
      </c>
      <c r="C53" s="16">
        <v>40</v>
      </c>
      <c r="D53" s="11"/>
      <c r="E53" s="11"/>
      <c r="F53" s="38" t="s">
        <v>20</v>
      </c>
      <c r="G53" s="11">
        <v>1.1399999999999999</v>
      </c>
      <c r="H53" s="12">
        <f>G53*1.5</f>
        <v>1.71</v>
      </c>
      <c r="I53" s="21">
        <v>48</v>
      </c>
    </row>
    <row r="54" spans="1:9" x14ac:dyDescent="0.2">
      <c r="A54" s="20"/>
      <c r="B54" s="11"/>
      <c r="C54" s="11"/>
      <c r="D54" s="11"/>
      <c r="E54" s="11"/>
      <c r="F54" s="10">
        <v>1</v>
      </c>
      <c r="G54" s="11">
        <v>0.42</v>
      </c>
      <c r="H54" s="12">
        <f t="shared" ref="H54" si="4">G54*1.5</f>
        <v>0.63</v>
      </c>
      <c r="I54" s="21">
        <v>56</v>
      </c>
    </row>
    <row r="55" spans="1:9" x14ac:dyDescent="0.2">
      <c r="A55" s="20"/>
      <c r="B55" s="11"/>
      <c r="C55" s="11"/>
      <c r="D55" s="11"/>
      <c r="E55" s="11"/>
      <c r="F55" s="10"/>
      <c r="G55" s="11"/>
      <c r="H55" s="12"/>
      <c r="I55" s="21"/>
    </row>
    <row r="56" spans="1:9" x14ac:dyDescent="0.2">
      <c r="A56" s="20"/>
      <c r="B56" s="11"/>
      <c r="C56" s="11"/>
      <c r="D56" s="11"/>
      <c r="E56" s="11"/>
      <c r="F56" s="10"/>
      <c r="G56" s="11"/>
      <c r="H56" s="12"/>
      <c r="I56" s="21"/>
    </row>
    <row r="57" spans="1:9" ht="17" thickBot="1" x14ac:dyDescent="0.25">
      <c r="A57" s="20"/>
      <c r="B57" s="11" t="s">
        <v>17</v>
      </c>
      <c r="C57" s="22">
        <f>VLOOKUP(C52,F53:H57,3,FALSE)</f>
        <v>1.71</v>
      </c>
      <c r="D57" s="11"/>
      <c r="E57" s="11"/>
      <c r="F57" s="10"/>
      <c r="G57" s="11"/>
      <c r="H57" s="12"/>
      <c r="I57" s="21"/>
    </row>
    <row r="58" spans="1:9" ht="17" thickBot="1" x14ac:dyDescent="0.25">
      <c r="A58" s="20"/>
      <c r="B58" s="17" t="s">
        <v>80</v>
      </c>
      <c r="C58" s="18">
        <f>C57*G59+C53</f>
        <v>60.519999999999996</v>
      </c>
      <c r="D58" s="11"/>
      <c r="E58" s="11"/>
      <c r="F58" s="10"/>
      <c r="G58" s="11"/>
      <c r="H58" s="13"/>
      <c r="I58" s="21"/>
    </row>
    <row r="59" spans="1:9" ht="17" thickBot="1" x14ac:dyDescent="0.25">
      <c r="A59" s="20"/>
      <c r="B59" s="11"/>
      <c r="C59" s="11"/>
      <c r="D59" s="11"/>
      <c r="E59" s="11"/>
      <c r="F59" s="7" t="s">
        <v>16</v>
      </c>
      <c r="G59" s="14">
        <v>12</v>
      </c>
      <c r="H59" s="8"/>
      <c r="I59" s="37" t="s">
        <v>46</v>
      </c>
    </row>
    <row r="60" spans="1:9" x14ac:dyDescent="0.2">
      <c r="A60" s="23"/>
      <c r="B60" s="24"/>
      <c r="C60" s="24"/>
      <c r="D60" s="24"/>
      <c r="E60" s="24"/>
      <c r="F60" s="24"/>
      <c r="G60" s="24"/>
      <c r="H60" s="24"/>
      <c r="I60" s="25"/>
    </row>
  </sheetData>
  <mergeCells count="5">
    <mergeCell ref="A2:H2"/>
    <mergeCell ref="A14:H14"/>
    <mergeCell ref="A26:H26"/>
    <mergeCell ref="A38:H38"/>
    <mergeCell ref="A50:H50"/>
  </mergeCells>
  <phoneticPr fontId="5" type="noConversion"/>
  <pageMargins left="0.7" right="0.7" top="0.75" bottom="0.75" header="0.3" footer="0.3"/>
  <pageSetup orientation="landscape" horizontalDpi="0" verticalDpi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3"/>
  <sheetViews>
    <sheetView showGridLines="0" workbookViewId="0">
      <pane ySplit="1" topLeftCell="A41" activePane="bottomLeft" state="frozen"/>
      <selection pane="bottomLeft"/>
    </sheetView>
  </sheetViews>
  <sheetFormatPr baseColWidth="10" defaultRowHeight="16" x14ac:dyDescent="0.2"/>
  <cols>
    <col min="2" max="2" width="16.1640625" customWidth="1"/>
    <col min="8" max="8" width="13.33203125" bestFit="1" customWidth="1"/>
  </cols>
  <sheetData>
    <row r="1" spans="1:10" ht="24" x14ac:dyDescent="0.3">
      <c r="A1" s="4" t="s">
        <v>21</v>
      </c>
    </row>
    <row r="2" spans="1:10" ht="21" x14ac:dyDescent="0.25">
      <c r="A2" s="46" t="s">
        <v>24</v>
      </c>
      <c r="B2" s="47"/>
      <c r="C2" s="47"/>
      <c r="D2" s="47"/>
      <c r="E2" s="47"/>
      <c r="F2" s="47"/>
      <c r="G2" s="47"/>
      <c r="H2" s="47"/>
      <c r="I2" s="19"/>
    </row>
    <row r="3" spans="1:10" ht="17" thickBot="1" x14ac:dyDescent="0.25">
      <c r="A3" s="20"/>
      <c r="B3" s="11" t="s">
        <v>18</v>
      </c>
      <c r="C3" s="11"/>
      <c r="D3" s="11"/>
      <c r="E3" s="11"/>
      <c r="F3" s="11"/>
      <c r="G3" s="11"/>
      <c r="H3" s="11"/>
      <c r="I3" s="21"/>
      <c r="J3" s="27" t="s">
        <v>63</v>
      </c>
    </row>
    <row r="4" spans="1:10" x14ac:dyDescent="0.2">
      <c r="A4" s="20"/>
      <c r="B4" s="5" t="s">
        <v>14</v>
      </c>
      <c r="C4" s="15">
        <v>5</v>
      </c>
      <c r="D4" s="11"/>
      <c r="E4" s="11"/>
      <c r="F4" s="5" t="s">
        <v>10</v>
      </c>
      <c r="G4" s="9" t="s">
        <v>11</v>
      </c>
      <c r="H4" s="6" t="s">
        <v>12</v>
      </c>
      <c r="I4" s="21"/>
      <c r="J4" s="40" t="s">
        <v>64</v>
      </c>
    </row>
    <row r="5" spans="1:10" ht="17" thickBot="1" x14ac:dyDescent="0.25">
      <c r="A5" s="20"/>
      <c r="B5" s="7" t="s">
        <v>22</v>
      </c>
      <c r="C5" s="16">
        <v>6</v>
      </c>
      <c r="D5" s="11"/>
      <c r="E5" s="11"/>
      <c r="F5" s="10">
        <v>1</v>
      </c>
      <c r="G5" s="11">
        <v>0.83</v>
      </c>
      <c r="H5" s="12">
        <f>G5*1.5</f>
        <v>1.2449999999999999</v>
      </c>
      <c r="I5" s="21"/>
      <c r="J5" s="40" t="s">
        <v>67</v>
      </c>
    </row>
    <row r="6" spans="1:10" x14ac:dyDescent="0.2">
      <c r="A6" s="20"/>
      <c r="B6" s="11"/>
      <c r="C6" s="11"/>
      <c r="D6" s="11"/>
      <c r="E6" s="11"/>
      <c r="F6" s="10">
        <v>2</v>
      </c>
      <c r="G6" s="11">
        <v>0.67</v>
      </c>
      <c r="H6" s="12">
        <f t="shared" ref="H6:H9" si="0">G6*1.5</f>
        <v>1.0050000000000001</v>
      </c>
      <c r="I6" s="21"/>
      <c r="J6" s="40" t="s">
        <v>65</v>
      </c>
    </row>
    <row r="7" spans="1:10" x14ac:dyDescent="0.2">
      <c r="A7" s="20"/>
      <c r="B7" s="11"/>
      <c r="C7" s="11"/>
      <c r="D7" s="11"/>
      <c r="E7" s="11"/>
      <c r="F7" s="10">
        <v>3</v>
      </c>
      <c r="G7" s="11">
        <v>0.94</v>
      </c>
      <c r="H7" s="12">
        <f t="shared" si="0"/>
        <v>1.41</v>
      </c>
      <c r="I7" s="21"/>
      <c r="J7" s="40" t="s">
        <v>66</v>
      </c>
    </row>
    <row r="8" spans="1:10" x14ac:dyDescent="0.2">
      <c r="A8" s="20"/>
      <c r="B8" s="11"/>
      <c r="C8" s="11"/>
      <c r="D8" s="11"/>
      <c r="E8" s="11"/>
      <c r="F8" s="10">
        <v>4</v>
      </c>
      <c r="G8" s="11">
        <v>0.92</v>
      </c>
      <c r="H8" s="12">
        <f t="shared" si="0"/>
        <v>1.3800000000000001</v>
      </c>
      <c r="I8" s="21"/>
    </row>
    <row r="9" spans="1:10" ht="17" thickBot="1" x14ac:dyDescent="0.25">
      <c r="A9" s="20"/>
      <c r="B9" s="11" t="s">
        <v>17</v>
      </c>
      <c r="C9" s="22">
        <f>VLOOKUP(C4,F5:H9,3,FALSE)</f>
        <v>0.75</v>
      </c>
      <c r="D9" s="11"/>
      <c r="E9" s="11"/>
      <c r="F9" s="10">
        <v>5</v>
      </c>
      <c r="G9" s="11">
        <v>0.5</v>
      </c>
      <c r="H9" s="12">
        <f t="shared" si="0"/>
        <v>0.75</v>
      </c>
      <c r="I9" s="21"/>
    </row>
    <row r="10" spans="1:10" ht="17" thickBot="1" x14ac:dyDescent="0.25">
      <c r="A10" s="20"/>
      <c r="B10" s="17" t="s">
        <v>27</v>
      </c>
      <c r="C10" s="18">
        <f>C9*G11+C5</f>
        <v>32.25</v>
      </c>
      <c r="D10" s="11"/>
      <c r="E10" s="11"/>
      <c r="F10" s="10"/>
      <c r="G10" s="11"/>
      <c r="H10" s="13"/>
      <c r="I10" s="21"/>
    </row>
    <row r="11" spans="1:10" ht="17" thickBot="1" x14ac:dyDescent="0.25">
      <c r="A11" s="20"/>
      <c r="B11" s="11"/>
      <c r="C11" s="11"/>
      <c r="D11" s="11"/>
      <c r="E11" s="11"/>
      <c r="F11" s="7" t="s">
        <v>16</v>
      </c>
      <c r="G11" s="14">
        <v>35</v>
      </c>
      <c r="H11" s="8"/>
      <c r="I11" s="21"/>
    </row>
    <row r="12" spans="1:10" x14ac:dyDescent="0.2">
      <c r="A12" s="23"/>
      <c r="B12" s="24"/>
      <c r="C12" s="24"/>
      <c r="D12" s="24"/>
      <c r="E12" s="24"/>
      <c r="F12" s="24"/>
      <c r="G12" s="24"/>
      <c r="H12" s="24"/>
      <c r="I12" s="25"/>
    </row>
    <row r="14" spans="1:10" ht="21" x14ac:dyDescent="0.25">
      <c r="A14" s="46" t="s">
        <v>23</v>
      </c>
      <c r="B14" s="47"/>
      <c r="C14" s="47"/>
      <c r="D14" s="47"/>
      <c r="E14" s="47"/>
      <c r="F14" s="47"/>
      <c r="G14" s="47"/>
      <c r="H14" s="47"/>
      <c r="I14" s="19"/>
    </row>
    <row r="15" spans="1:10" ht="17" thickBot="1" x14ac:dyDescent="0.25">
      <c r="A15" s="20"/>
      <c r="B15" s="11" t="s">
        <v>18</v>
      </c>
      <c r="C15" s="11"/>
      <c r="D15" s="11"/>
      <c r="E15" s="11"/>
      <c r="F15" s="11"/>
      <c r="G15" s="11"/>
      <c r="H15" s="11"/>
      <c r="I15" s="21"/>
    </row>
    <row r="16" spans="1:10" x14ac:dyDescent="0.2">
      <c r="A16" s="20"/>
      <c r="B16" s="5" t="s">
        <v>14</v>
      </c>
      <c r="C16" s="15">
        <v>2</v>
      </c>
      <c r="D16" s="11"/>
      <c r="E16" s="11"/>
      <c r="F16" s="5" t="s">
        <v>10</v>
      </c>
      <c r="G16" s="9" t="s">
        <v>11</v>
      </c>
      <c r="H16" s="6" t="s">
        <v>12</v>
      </c>
      <c r="I16" s="21"/>
    </row>
    <row r="17" spans="1:9" ht="17" thickBot="1" x14ac:dyDescent="0.25">
      <c r="A17" s="20"/>
      <c r="B17" s="7" t="s">
        <v>25</v>
      </c>
      <c r="C17" s="16">
        <v>3</v>
      </c>
      <c r="D17" s="11"/>
      <c r="E17" s="11"/>
      <c r="F17" s="10">
        <v>2</v>
      </c>
      <c r="G17" s="11">
        <v>0.39</v>
      </c>
      <c r="H17" s="12">
        <f>1.5*G17</f>
        <v>0.58499999999999996</v>
      </c>
      <c r="I17" s="21"/>
    </row>
    <row r="18" spans="1:9" x14ac:dyDescent="0.2">
      <c r="A18" s="20"/>
      <c r="B18" s="11"/>
      <c r="C18" s="11"/>
      <c r="D18" s="11"/>
      <c r="E18" s="11"/>
      <c r="F18" s="10">
        <v>3</v>
      </c>
      <c r="G18" s="11">
        <v>0.22</v>
      </c>
      <c r="H18" s="12">
        <f t="shared" ref="H18:H20" si="1">1.5*G18</f>
        <v>0.33</v>
      </c>
      <c r="I18" s="21"/>
    </row>
    <row r="19" spans="1:9" x14ac:dyDescent="0.2">
      <c r="A19" s="20"/>
      <c r="B19" s="11"/>
      <c r="C19" s="11"/>
      <c r="D19" s="11"/>
      <c r="E19" s="11"/>
      <c r="F19" s="10">
        <v>4</v>
      </c>
      <c r="G19" s="11">
        <v>0.17</v>
      </c>
      <c r="H19" s="12">
        <f t="shared" si="1"/>
        <v>0.255</v>
      </c>
      <c r="I19" s="21"/>
    </row>
    <row r="20" spans="1:9" x14ac:dyDescent="0.2">
      <c r="A20" s="20"/>
      <c r="B20" s="11"/>
      <c r="C20" s="11"/>
      <c r="D20" s="11"/>
      <c r="E20" s="11"/>
      <c r="F20" s="10">
        <v>5</v>
      </c>
      <c r="G20" s="26">
        <v>0.08</v>
      </c>
      <c r="H20" s="12">
        <f t="shared" si="1"/>
        <v>0.12</v>
      </c>
      <c r="I20" s="21"/>
    </row>
    <row r="21" spans="1:9" ht="17" thickBot="1" x14ac:dyDescent="0.25">
      <c r="A21" s="20"/>
      <c r="B21" s="11" t="s">
        <v>17</v>
      </c>
      <c r="C21" s="22">
        <f>VLOOKUP(C16,F17:H21,3,FALSE)</f>
        <v>0.58499999999999996</v>
      </c>
      <c r="D21" s="11"/>
      <c r="E21" s="11"/>
      <c r="F21" s="10"/>
      <c r="G21" s="11"/>
      <c r="H21" s="12"/>
      <c r="I21" s="21"/>
    </row>
    <row r="22" spans="1:9" ht="17" thickBot="1" x14ac:dyDescent="0.25">
      <c r="A22" s="20"/>
      <c r="B22" s="17" t="s">
        <v>26</v>
      </c>
      <c r="C22" s="18">
        <f>C21*G23+C17</f>
        <v>23.474999999999998</v>
      </c>
      <c r="D22" s="11"/>
      <c r="E22" s="11"/>
      <c r="F22" s="10"/>
      <c r="G22" s="11"/>
      <c r="H22" s="13"/>
      <c r="I22" s="21"/>
    </row>
    <row r="23" spans="1:9" ht="17" thickBot="1" x14ac:dyDescent="0.25">
      <c r="A23" s="20"/>
      <c r="B23" s="11"/>
      <c r="C23" s="11"/>
      <c r="D23" s="11"/>
      <c r="E23" s="11"/>
      <c r="F23" s="7" t="s">
        <v>16</v>
      </c>
      <c r="G23" s="14">
        <v>35</v>
      </c>
      <c r="H23" s="8"/>
      <c r="I23" s="21"/>
    </row>
    <row r="24" spans="1:9" x14ac:dyDescent="0.2">
      <c r="A24" s="23"/>
      <c r="B24" s="24"/>
      <c r="C24" s="24"/>
      <c r="D24" s="24"/>
      <c r="E24" s="24"/>
      <c r="F24" s="24"/>
      <c r="G24" s="24"/>
      <c r="H24" s="24"/>
      <c r="I24" s="25"/>
    </row>
    <row r="26" spans="1:9" ht="21" x14ac:dyDescent="0.25">
      <c r="A26" s="46" t="s">
        <v>53</v>
      </c>
      <c r="B26" s="47"/>
      <c r="C26" s="47"/>
      <c r="D26" s="47"/>
      <c r="E26" s="47"/>
      <c r="F26" s="47"/>
      <c r="G26" s="47"/>
      <c r="H26" s="47"/>
      <c r="I26" s="19"/>
    </row>
    <row r="27" spans="1:9" ht="17" thickBot="1" x14ac:dyDescent="0.25">
      <c r="A27" s="20"/>
      <c r="B27" s="11" t="s">
        <v>18</v>
      </c>
      <c r="C27" s="11"/>
      <c r="D27" s="11"/>
      <c r="E27" s="11"/>
      <c r="F27" s="11"/>
      <c r="G27" s="11"/>
      <c r="H27" s="11"/>
      <c r="I27" s="21"/>
    </row>
    <row r="28" spans="1:9" x14ac:dyDescent="0.2">
      <c r="A28" s="20"/>
      <c r="B28" s="5" t="s">
        <v>14</v>
      </c>
      <c r="C28" s="39" t="s">
        <v>20</v>
      </c>
      <c r="D28" s="11"/>
      <c r="E28" s="11"/>
      <c r="F28" s="5" t="s">
        <v>10</v>
      </c>
      <c r="G28" s="9" t="s">
        <v>11</v>
      </c>
      <c r="H28" s="6" t="s">
        <v>12</v>
      </c>
      <c r="I28" s="21"/>
    </row>
    <row r="29" spans="1:9" ht="17" thickBot="1" x14ac:dyDescent="0.25">
      <c r="A29" s="20"/>
      <c r="B29" s="7" t="s">
        <v>51</v>
      </c>
      <c r="C29" s="16">
        <v>3</v>
      </c>
      <c r="D29" s="11"/>
      <c r="E29" s="11"/>
      <c r="F29" s="38" t="s">
        <v>20</v>
      </c>
      <c r="G29" s="11">
        <v>1.08</v>
      </c>
      <c r="H29" s="12">
        <f>1.5*G29</f>
        <v>1.62</v>
      </c>
      <c r="I29" s="21"/>
    </row>
    <row r="30" spans="1:9" x14ac:dyDescent="0.2">
      <c r="A30" s="20"/>
      <c r="B30" s="11"/>
      <c r="C30" s="11"/>
      <c r="D30" s="11"/>
      <c r="E30" s="11"/>
      <c r="F30" s="10">
        <v>1</v>
      </c>
      <c r="G30" s="11">
        <v>0.61</v>
      </c>
      <c r="H30" s="12">
        <f t="shared" ref="H30" si="2">1.5*G30</f>
        <v>0.91500000000000004</v>
      </c>
      <c r="I30" s="21"/>
    </row>
    <row r="31" spans="1:9" x14ac:dyDescent="0.2">
      <c r="A31" s="20"/>
      <c r="B31" s="11"/>
      <c r="C31" s="11"/>
      <c r="D31" s="11"/>
      <c r="E31" s="11"/>
      <c r="F31" s="10"/>
      <c r="G31" s="11"/>
      <c r="H31" s="12"/>
      <c r="I31" s="21"/>
    </row>
    <row r="32" spans="1:9" x14ac:dyDescent="0.2">
      <c r="A32" s="20"/>
      <c r="B32" s="11"/>
      <c r="C32" s="11"/>
      <c r="D32" s="11"/>
      <c r="E32" s="11"/>
      <c r="F32" s="10"/>
      <c r="G32" s="26"/>
      <c r="H32" s="12"/>
      <c r="I32" s="21"/>
    </row>
    <row r="33" spans="1:9" ht="17" thickBot="1" x14ac:dyDescent="0.25">
      <c r="A33" s="20"/>
      <c r="B33" s="11" t="s">
        <v>17</v>
      </c>
      <c r="C33" s="22">
        <f>VLOOKUP(C28,F29:H33,3,FALSE)</f>
        <v>1.62</v>
      </c>
      <c r="D33" s="11"/>
      <c r="E33" s="11"/>
      <c r="F33" s="10"/>
      <c r="G33" s="11"/>
      <c r="H33" s="12"/>
      <c r="I33" s="21"/>
    </row>
    <row r="34" spans="1:9" ht="17" thickBot="1" x14ac:dyDescent="0.25">
      <c r="A34" s="20"/>
      <c r="B34" s="17" t="s">
        <v>52</v>
      </c>
      <c r="C34" s="18">
        <f>C33*G35+C29</f>
        <v>51.6</v>
      </c>
      <c r="D34" s="11"/>
      <c r="E34" s="11"/>
      <c r="F34" s="10"/>
      <c r="G34" s="11"/>
      <c r="H34" s="13"/>
      <c r="I34" s="21"/>
    </row>
    <row r="35" spans="1:9" ht="17" thickBot="1" x14ac:dyDescent="0.25">
      <c r="A35" s="20"/>
      <c r="B35" s="11"/>
      <c r="C35" s="11"/>
      <c r="D35" s="11"/>
      <c r="E35" s="11"/>
      <c r="F35" s="7" t="s">
        <v>16</v>
      </c>
      <c r="G35" s="14">
        <v>30</v>
      </c>
      <c r="H35" s="8"/>
      <c r="I35" s="37" t="s">
        <v>46</v>
      </c>
    </row>
    <row r="36" spans="1:9" x14ac:dyDescent="0.2">
      <c r="A36" s="23"/>
      <c r="B36" s="24"/>
      <c r="C36" s="24"/>
      <c r="D36" s="24"/>
      <c r="E36" s="24"/>
      <c r="F36" s="24"/>
      <c r="G36" s="24"/>
      <c r="H36" s="24"/>
      <c r="I36" s="25"/>
    </row>
    <row r="39" spans="1:9" ht="21" x14ac:dyDescent="0.25">
      <c r="A39" s="46" t="s">
        <v>54</v>
      </c>
      <c r="B39" s="47"/>
      <c r="C39" s="47"/>
      <c r="D39" s="47"/>
      <c r="E39" s="47"/>
      <c r="F39" s="47"/>
      <c r="G39" s="47"/>
      <c r="H39" s="47"/>
      <c r="I39" s="19"/>
    </row>
    <row r="40" spans="1:9" ht="17" thickBot="1" x14ac:dyDescent="0.25">
      <c r="A40" s="20"/>
      <c r="B40" s="11" t="s">
        <v>18</v>
      </c>
      <c r="C40" s="11"/>
      <c r="D40" s="11"/>
      <c r="E40" s="11"/>
      <c r="F40" s="11"/>
      <c r="G40" s="11"/>
      <c r="H40" s="11"/>
      <c r="I40" s="21"/>
    </row>
    <row r="41" spans="1:9" x14ac:dyDescent="0.2">
      <c r="A41" s="20"/>
      <c r="B41" s="5" t="s">
        <v>14</v>
      </c>
      <c r="C41" s="39" t="s">
        <v>20</v>
      </c>
      <c r="D41" s="11"/>
      <c r="E41" s="11"/>
      <c r="F41" s="5" t="s">
        <v>10</v>
      </c>
      <c r="G41" s="9" t="s">
        <v>11</v>
      </c>
      <c r="H41" s="6" t="s">
        <v>12</v>
      </c>
      <c r="I41" s="21"/>
    </row>
    <row r="42" spans="1:9" ht="17" thickBot="1" x14ac:dyDescent="0.25">
      <c r="A42" s="20"/>
      <c r="B42" s="7" t="s">
        <v>55</v>
      </c>
      <c r="C42" s="16">
        <v>3</v>
      </c>
      <c r="D42" s="11"/>
      <c r="E42" s="11"/>
      <c r="F42" s="38" t="s">
        <v>20</v>
      </c>
      <c r="G42" s="11">
        <v>0.64</v>
      </c>
      <c r="H42" s="12">
        <f>1.5*G42</f>
        <v>0.96</v>
      </c>
      <c r="I42" s="21"/>
    </row>
    <row r="43" spans="1:9" x14ac:dyDescent="0.2">
      <c r="A43" s="20"/>
      <c r="B43" s="11"/>
      <c r="C43" s="11"/>
      <c r="D43" s="11"/>
      <c r="E43" s="11"/>
      <c r="F43" s="10">
        <v>1</v>
      </c>
      <c r="G43" s="11">
        <v>0.64</v>
      </c>
      <c r="H43" s="12">
        <f t="shared" ref="H43" si="3">1.5*G43</f>
        <v>0.96</v>
      </c>
      <c r="I43" s="21"/>
    </row>
    <row r="44" spans="1:9" x14ac:dyDescent="0.2">
      <c r="A44" s="20"/>
      <c r="B44" s="11"/>
      <c r="C44" s="11"/>
      <c r="D44" s="11"/>
      <c r="E44" s="11"/>
      <c r="F44" s="10"/>
      <c r="G44" s="11"/>
      <c r="H44" s="12"/>
      <c r="I44" s="21"/>
    </row>
    <row r="45" spans="1:9" x14ac:dyDescent="0.2">
      <c r="A45" s="20"/>
      <c r="B45" s="11"/>
      <c r="C45" s="11"/>
      <c r="D45" s="11"/>
      <c r="E45" s="11"/>
      <c r="F45" s="10"/>
      <c r="G45" s="26"/>
      <c r="H45" s="12"/>
      <c r="I45" s="21"/>
    </row>
    <row r="46" spans="1:9" ht="17" thickBot="1" x14ac:dyDescent="0.25">
      <c r="A46" s="20"/>
      <c r="B46" s="11" t="s">
        <v>17</v>
      </c>
      <c r="C46" s="22">
        <f>VLOOKUP(C41,F42:H46,3,FALSE)</f>
        <v>0.96</v>
      </c>
      <c r="D46" s="11"/>
      <c r="E46" s="11"/>
      <c r="F46" s="10"/>
      <c r="G46" s="11"/>
      <c r="H46" s="12"/>
      <c r="I46" s="21"/>
    </row>
    <row r="47" spans="1:9" ht="17" thickBot="1" x14ac:dyDescent="0.25">
      <c r="A47" s="20"/>
      <c r="B47" s="17" t="s">
        <v>56</v>
      </c>
      <c r="C47" s="18">
        <f>C46*G48+C42</f>
        <v>31.799999999999997</v>
      </c>
      <c r="D47" s="11"/>
      <c r="E47" s="11"/>
      <c r="F47" s="10"/>
      <c r="G47" s="11"/>
      <c r="H47" s="13"/>
      <c r="I47" s="21"/>
    </row>
    <row r="48" spans="1:9" ht="17" thickBot="1" x14ac:dyDescent="0.25">
      <c r="A48" s="20"/>
      <c r="B48" s="11"/>
      <c r="C48" s="11"/>
      <c r="D48" s="11"/>
      <c r="E48" s="11"/>
      <c r="F48" s="7" t="s">
        <v>16</v>
      </c>
      <c r="G48" s="14">
        <v>30</v>
      </c>
      <c r="H48" s="8"/>
      <c r="I48" s="37" t="s">
        <v>46</v>
      </c>
    </row>
    <row r="49" spans="1:9" x14ac:dyDescent="0.2">
      <c r="A49" s="23"/>
      <c r="B49" s="24"/>
      <c r="C49" s="24"/>
      <c r="D49" s="24"/>
      <c r="E49" s="24"/>
      <c r="F49" s="24"/>
      <c r="G49" s="24"/>
      <c r="H49" s="24"/>
      <c r="I49" s="25"/>
    </row>
    <row r="51" spans="1:9" ht="21" x14ac:dyDescent="0.25">
      <c r="A51" s="46" t="s">
        <v>58</v>
      </c>
      <c r="B51" s="47"/>
      <c r="C51" s="47"/>
      <c r="D51" s="47"/>
      <c r="E51" s="47"/>
      <c r="F51" s="47"/>
      <c r="G51" s="47"/>
      <c r="H51" s="47"/>
      <c r="I51" s="19"/>
    </row>
    <row r="52" spans="1:9" ht="17" thickBot="1" x14ac:dyDescent="0.25">
      <c r="A52" s="20"/>
      <c r="B52" s="11" t="s">
        <v>18</v>
      </c>
      <c r="C52" s="11"/>
      <c r="D52" s="11"/>
      <c r="E52" s="11"/>
      <c r="F52" s="11"/>
      <c r="G52" s="11"/>
      <c r="H52" s="11"/>
      <c r="I52" s="21"/>
    </row>
    <row r="53" spans="1:9" x14ac:dyDescent="0.2">
      <c r="A53" s="20"/>
      <c r="B53" s="5" t="s">
        <v>14</v>
      </c>
      <c r="C53" s="39" t="s">
        <v>20</v>
      </c>
      <c r="D53" s="11"/>
      <c r="E53" s="11"/>
      <c r="F53" s="5" t="s">
        <v>10</v>
      </c>
      <c r="G53" s="9" t="s">
        <v>11</v>
      </c>
      <c r="H53" s="6" t="s">
        <v>12</v>
      </c>
      <c r="I53" s="21"/>
    </row>
    <row r="54" spans="1:9" ht="17" thickBot="1" x14ac:dyDescent="0.25">
      <c r="A54" s="20"/>
      <c r="B54" s="7" t="s">
        <v>59</v>
      </c>
      <c r="C54" s="16">
        <v>3</v>
      </c>
      <c r="D54" s="11"/>
      <c r="E54" s="11"/>
      <c r="F54" s="38" t="s">
        <v>20</v>
      </c>
      <c r="G54" s="11">
        <v>0.47</v>
      </c>
      <c r="H54" s="12">
        <f>1.5*G54</f>
        <v>0.70499999999999996</v>
      </c>
      <c r="I54" s="21"/>
    </row>
    <row r="55" spans="1:9" x14ac:dyDescent="0.2">
      <c r="A55" s="20"/>
      <c r="B55" s="11"/>
      <c r="C55" s="11"/>
      <c r="D55" s="11"/>
      <c r="E55" s="11"/>
      <c r="F55" s="10">
        <v>1</v>
      </c>
      <c r="G55" s="11">
        <v>0.39</v>
      </c>
      <c r="H55" s="12">
        <f t="shared" ref="H55" si="4">1.5*G55</f>
        <v>0.58499999999999996</v>
      </c>
      <c r="I55" s="21"/>
    </row>
    <row r="56" spans="1:9" x14ac:dyDescent="0.2">
      <c r="A56" s="20"/>
      <c r="B56" s="11"/>
      <c r="C56" s="11"/>
      <c r="D56" s="11"/>
      <c r="E56" s="11"/>
      <c r="F56" s="10"/>
      <c r="G56" s="11"/>
      <c r="H56" s="12"/>
      <c r="I56" s="21"/>
    </row>
    <row r="57" spans="1:9" x14ac:dyDescent="0.2">
      <c r="A57" s="20"/>
      <c r="B57" s="11"/>
      <c r="C57" s="11"/>
      <c r="D57" s="11"/>
      <c r="E57" s="11"/>
      <c r="F57" s="10"/>
      <c r="G57" s="26"/>
      <c r="H57" s="12"/>
      <c r="I57" s="21"/>
    </row>
    <row r="58" spans="1:9" ht="17" thickBot="1" x14ac:dyDescent="0.25">
      <c r="A58" s="20"/>
      <c r="B58" s="11" t="s">
        <v>17</v>
      </c>
      <c r="C58" s="22">
        <f>VLOOKUP(C53,F54:H58,3,FALSE)</f>
        <v>0.70499999999999996</v>
      </c>
      <c r="D58" s="11"/>
      <c r="E58" s="11"/>
      <c r="F58" s="10"/>
      <c r="G58" s="11"/>
      <c r="H58" s="12"/>
      <c r="I58" s="21"/>
    </row>
    <row r="59" spans="1:9" ht="17" thickBot="1" x14ac:dyDescent="0.25">
      <c r="A59" s="20"/>
      <c r="B59" s="17" t="s">
        <v>60</v>
      </c>
      <c r="C59" s="18">
        <f>C58*G60+C54</f>
        <v>24.15</v>
      </c>
      <c r="D59" s="11"/>
      <c r="E59" s="11"/>
      <c r="F59" s="10"/>
      <c r="G59" s="11"/>
      <c r="H59" s="13"/>
      <c r="I59" s="21"/>
    </row>
    <row r="60" spans="1:9" ht="17" thickBot="1" x14ac:dyDescent="0.25">
      <c r="A60" s="20"/>
      <c r="B60" s="11"/>
      <c r="C60" s="11"/>
      <c r="D60" s="11"/>
      <c r="E60" s="11"/>
      <c r="F60" s="7" t="s">
        <v>16</v>
      </c>
      <c r="G60" s="14">
        <v>30</v>
      </c>
      <c r="H60" s="8"/>
      <c r="I60" s="37" t="s">
        <v>46</v>
      </c>
    </row>
    <row r="61" spans="1:9" x14ac:dyDescent="0.2">
      <c r="A61" s="23"/>
      <c r="B61" s="24"/>
      <c r="C61" s="24"/>
      <c r="D61" s="24"/>
      <c r="E61" s="24"/>
      <c r="F61" s="24"/>
      <c r="G61" s="24"/>
      <c r="H61" s="24"/>
      <c r="I61" s="25"/>
    </row>
    <row r="63" spans="1:9" ht="21" x14ac:dyDescent="0.25">
      <c r="A63" s="46" t="s">
        <v>57</v>
      </c>
      <c r="B63" s="47"/>
      <c r="C63" s="47"/>
      <c r="D63" s="47"/>
      <c r="E63" s="47"/>
      <c r="F63" s="47"/>
      <c r="G63" s="47"/>
      <c r="H63" s="47"/>
      <c r="I63" s="19"/>
    </row>
    <row r="64" spans="1:9" ht="17" thickBot="1" x14ac:dyDescent="0.25">
      <c r="A64" s="20"/>
      <c r="B64" s="11" t="s">
        <v>18</v>
      </c>
      <c r="C64" s="11"/>
      <c r="D64" s="11"/>
      <c r="E64" s="11"/>
      <c r="F64" s="11"/>
      <c r="G64" s="11"/>
      <c r="H64" s="11"/>
      <c r="I64" s="21"/>
    </row>
    <row r="65" spans="1:9" x14ac:dyDescent="0.2">
      <c r="A65" s="20"/>
      <c r="B65" s="5" t="s">
        <v>14</v>
      </c>
      <c r="C65" s="39" t="s">
        <v>20</v>
      </c>
      <c r="D65" s="11"/>
      <c r="E65" s="11"/>
      <c r="F65" s="5" t="s">
        <v>10</v>
      </c>
      <c r="G65" s="9" t="s">
        <v>11</v>
      </c>
      <c r="H65" s="6" t="s">
        <v>12</v>
      </c>
      <c r="I65" s="21"/>
    </row>
    <row r="66" spans="1:9" ht="17" thickBot="1" x14ac:dyDescent="0.25">
      <c r="A66" s="20"/>
      <c r="B66" s="7" t="s">
        <v>61</v>
      </c>
      <c r="C66" s="16">
        <v>3</v>
      </c>
      <c r="D66" s="11"/>
      <c r="E66" s="11"/>
      <c r="F66" s="38" t="s">
        <v>20</v>
      </c>
      <c r="G66" s="11">
        <v>0.31</v>
      </c>
      <c r="H66" s="12">
        <f>1.5*G66</f>
        <v>0.46499999999999997</v>
      </c>
      <c r="I66" s="21"/>
    </row>
    <row r="67" spans="1:9" x14ac:dyDescent="0.2">
      <c r="A67" s="20"/>
      <c r="B67" s="11"/>
      <c r="C67" s="11"/>
      <c r="D67" s="11"/>
      <c r="E67" s="11"/>
      <c r="F67" s="10">
        <v>1</v>
      </c>
      <c r="G67" s="11">
        <v>0.25</v>
      </c>
      <c r="H67" s="12">
        <f t="shared" ref="H67" si="5">1.5*G67</f>
        <v>0.375</v>
      </c>
      <c r="I67" s="21"/>
    </row>
    <row r="68" spans="1:9" x14ac:dyDescent="0.2">
      <c r="A68" s="20"/>
      <c r="B68" s="11"/>
      <c r="C68" s="11"/>
      <c r="D68" s="11"/>
      <c r="E68" s="11"/>
      <c r="F68" s="10"/>
      <c r="G68" s="11"/>
      <c r="H68" s="12"/>
      <c r="I68" s="21"/>
    </row>
    <row r="69" spans="1:9" x14ac:dyDescent="0.2">
      <c r="A69" s="20"/>
      <c r="B69" s="11"/>
      <c r="C69" s="11"/>
      <c r="D69" s="11"/>
      <c r="E69" s="11"/>
      <c r="F69" s="10"/>
      <c r="G69" s="26"/>
      <c r="H69" s="12"/>
      <c r="I69" s="21"/>
    </row>
    <row r="70" spans="1:9" ht="17" thickBot="1" x14ac:dyDescent="0.25">
      <c r="A70" s="20"/>
      <c r="B70" s="11" t="s">
        <v>17</v>
      </c>
      <c r="C70" s="22">
        <f>VLOOKUP(C65,F66:H70,3,FALSE)</f>
        <v>0.46499999999999997</v>
      </c>
      <c r="D70" s="11"/>
      <c r="E70" s="11"/>
      <c r="F70" s="10"/>
      <c r="G70" s="11"/>
      <c r="H70" s="12"/>
      <c r="I70" s="21"/>
    </row>
    <row r="71" spans="1:9" ht="17" thickBot="1" x14ac:dyDescent="0.25">
      <c r="A71" s="20"/>
      <c r="B71" s="17" t="s">
        <v>62</v>
      </c>
      <c r="C71" s="18">
        <f>C70*G72+C66</f>
        <v>16.95</v>
      </c>
      <c r="D71" s="11"/>
      <c r="E71" s="11"/>
      <c r="F71" s="10"/>
      <c r="G71" s="11"/>
      <c r="H71" s="13"/>
      <c r="I71" s="21"/>
    </row>
    <row r="72" spans="1:9" ht="17" thickBot="1" x14ac:dyDescent="0.25">
      <c r="A72" s="20"/>
      <c r="B72" s="11"/>
      <c r="C72" s="11"/>
      <c r="D72" s="11"/>
      <c r="E72" s="11"/>
      <c r="F72" s="7" t="s">
        <v>16</v>
      </c>
      <c r="G72" s="14">
        <v>30</v>
      </c>
      <c r="H72" s="8"/>
      <c r="I72" s="37" t="s">
        <v>46</v>
      </c>
    </row>
    <row r="73" spans="1:9" x14ac:dyDescent="0.2">
      <c r="A73" s="23"/>
      <c r="B73" s="24"/>
      <c r="C73" s="24"/>
      <c r="D73" s="24"/>
      <c r="E73" s="24"/>
      <c r="F73" s="24"/>
      <c r="G73" s="24"/>
      <c r="H73" s="24"/>
      <c r="I73" s="25"/>
    </row>
  </sheetData>
  <mergeCells count="6">
    <mergeCell ref="A63:H63"/>
    <mergeCell ref="A2:H2"/>
    <mergeCell ref="A14:H14"/>
    <mergeCell ref="A26:H26"/>
    <mergeCell ref="A39:H39"/>
    <mergeCell ref="A51:H51"/>
  </mergeCells>
  <phoneticPr fontId="5" type="noConversion"/>
  <pageMargins left="0.7" right="0.7" top="0.75" bottom="0.75" header="0.3" footer="0.3"/>
  <pageSetup orientation="landscape" horizontalDpi="0" verticalDpi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workbookViewId="0">
      <selection activeCell="E20" sqref="E20"/>
    </sheetView>
  </sheetViews>
  <sheetFormatPr baseColWidth="10" defaultColWidth="12.33203125" defaultRowHeight="16" x14ac:dyDescent="0.2"/>
  <sheetData>
    <row r="1" spans="1:5" ht="18" x14ac:dyDescent="0.2">
      <c r="A1" s="41" t="s">
        <v>30</v>
      </c>
    </row>
    <row r="3" spans="1:5" x14ac:dyDescent="0.2">
      <c r="A3" t="s">
        <v>31</v>
      </c>
    </row>
    <row r="4" spans="1:5" x14ac:dyDescent="0.2">
      <c r="A4" t="s">
        <v>32</v>
      </c>
    </row>
    <row r="5" spans="1:5" x14ac:dyDescent="0.2">
      <c r="A5" s="27" t="s">
        <v>33</v>
      </c>
    </row>
    <row r="7" spans="1:5" ht="34" x14ac:dyDescent="0.2">
      <c r="A7" s="33"/>
      <c r="B7" s="34" t="s">
        <v>38</v>
      </c>
      <c r="C7" s="34" t="s">
        <v>37</v>
      </c>
      <c r="D7" s="34" t="s">
        <v>76</v>
      </c>
      <c r="E7" s="34" t="s">
        <v>77</v>
      </c>
    </row>
    <row r="8" spans="1:5" ht="17" x14ac:dyDescent="0.2">
      <c r="A8" s="32">
        <v>1</v>
      </c>
      <c r="B8" s="42">
        <v>62</v>
      </c>
      <c r="C8" s="42">
        <v>8</v>
      </c>
      <c r="D8" s="44">
        <v>37</v>
      </c>
      <c r="E8" s="43" t="s">
        <v>75</v>
      </c>
    </row>
    <row r="9" spans="1:5" ht="17" x14ac:dyDescent="0.2">
      <c r="A9" s="32">
        <v>2</v>
      </c>
      <c r="B9" s="42">
        <v>101</v>
      </c>
      <c r="C9" s="42">
        <v>14</v>
      </c>
      <c r="D9" s="44">
        <v>38</v>
      </c>
      <c r="E9" s="44">
        <v>20</v>
      </c>
    </row>
    <row r="10" spans="1:5" ht="17" x14ac:dyDescent="0.2">
      <c r="A10" s="32">
        <v>3</v>
      </c>
      <c r="B10" s="42">
        <v>121</v>
      </c>
      <c r="C10" s="42">
        <v>15</v>
      </c>
      <c r="D10" s="44">
        <v>53</v>
      </c>
      <c r="E10" s="44">
        <v>15</v>
      </c>
    </row>
    <row r="11" spans="1:5" ht="17" x14ac:dyDescent="0.2">
      <c r="A11" s="32">
        <v>4</v>
      </c>
      <c r="B11" s="42">
        <v>134</v>
      </c>
      <c r="C11" s="42">
        <v>19</v>
      </c>
      <c r="D11" s="44">
        <v>55</v>
      </c>
      <c r="E11" s="44">
        <v>17</v>
      </c>
    </row>
    <row r="12" spans="1:5" ht="17" x14ac:dyDescent="0.2">
      <c r="A12" s="32">
        <v>5</v>
      </c>
      <c r="B12" s="42">
        <v>149</v>
      </c>
      <c r="C12" s="42">
        <v>25</v>
      </c>
      <c r="D12" s="44">
        <v>30</v>
      </c>
      <c r="E12" s="44">
        <v>10</v>
      </c>
    </row>
    <row r="16" spans="1:5" ht="18" x14ac:dyDescent="0.2">
      <c r="A16" s="41" t="s">
        <v>34</v>
      </c>
      <c r="B16" s="27"/>
      <c r="C16" s="27"/>
    </row>
    <row r="17" spans="1:9" ht="18" x14ac:dyDescent="0.2">
      <c r="A17" s="41" t="s">
        <v>35</v>
      </c>
      <c r="B17" s="27"/>
      <c r="C17" s="27"/>
      <c r="D17" s="28"/>
      <c r="E17" s="28"/>
    </row>
    <row r="18" spans="1:9" ht="17" x14ac:dyDescent="0.2">
      <c r="A18" s="29"/>
      <c r="B18" s="29"/>
      <c r="C18" s="29"/>
      <c r="D18" s="30"/>
      <c r="E18" s="28"/>
    </row>
    <row r="19" spans="1:9" ht="34" x14ac:dyDescent="0.2">
      <c r="A19" s="35"/>
      <c r="B19" s="36" t="s">
        <v>40</v>
      </c>
      <c r="C19" s="36" t="s">
        <v>39</v>
      </c>
      <c r="D19" s="36" t="s">
        <v>41</v>
      </c>
      <c r="E19" s="36" t="s">
        <v>81</v>
      </c>
      <c r="F19" s="36" t="s">
        <v>69</v>
      </c>
      <c r="G19" s="36" t="s">
        <v>70</v>
      </c>
      <c r="H19" s="36" t="s">
        <v>72</v>
      </c>
      <c r="I19" s="36" t="s">
        <v>71</v>
      </c>
    </row>
    <row r="20" spans="1:9" ht="17" x14ac:dyDescent="0.2">
      <c r="A20" s="31" t="s">
        <v>20</v>
      </c>
      <c r="B20" s="31">
        <v>52</v>
      </c>
      <c r="C20" s="31">
        <v>39</v>
      </c>
      <c r="D20" s="31">
        <v>40</v>
      </c>
      <c r="E20" s="31">
        <v>48</v>
      </c>
      <c r="F20" s="31">
        <v>78</v>
      </c>
      <c r="G20" s="31">
        <v>56</v>
      </c>
      <c r="H20" s="31">
        <v>28</v>
      </c>
      <c r="I20" s="31">
        <v>16</v>
      </c>
    </row>
    <row r="21" spans="1:9" ht="17" x14ac:dyDescent="0.2">
      <c r="A21" s="31">
        <v>1</v>
      </c>
      <c r="B21" s="31">
        <v>63</v>
      </c>
      <c r="C21" s="31">
        <v>54</v>
      </c>
      <c r="D21" s="31">
        <v>68</v>
      </c>
      <c r="E21" s="31">
        <v>56</v>
      </c>
      <c r="F21" s="31">
        <v>94</v>
      </c>
      <c r="G21" s="31">
        <v>66</v>
      </c>
      <c r="H21" s="31">
        <v>36</v>
      </c>
      <c r="I21" s="31">
        <v>21</v>
      </c>
    </row>
    <row r="22" spans="1:9" ht="17" x14ac:dyDescent="0.2">
      <c r="A22" s="29"/>
      <c r="B22" s="29"/>
      <c r="C22" s="29"/>
      <c r="D22" s="29"/>
      <c r="E22" s="28"/>
    </row>
    <row r="23" spans="1:9" ht="34" x14ac:dyDescent="0.2">
      <c r="A23" s="35"/>
      <c r="B23" s="36" t="s">
        <v>42</v>
      </c>
      <c r="C23" s="36" t="s">
        <v>43</v>
      </c>
      <c r="D23" s="36" t="s">
        <v>73</v>
      </c>
      <c r="E23" s="36" t="s">
        <v>74</v>
      </c>
    </row>
    <row r="24" spans="1:9" ht="17" x14ac:dyDescent="0.2">
      <c r="A24" s="31">
        <v>1</v>
      </c>
      <c r="B24" s="31">
        <v>67</v>
      </c>
      <c r="C24" s="31">
        <v>8</v>
      </c>
      <c r="D24" s="31">
        <v>39</v>
      </c>
      <c r="E24" s="31" t="s">
        <v>75</v>
      </c>
    </row>
    <row r="25" spans="1:9" ht="17" x14ac:dyDescent="0.2">
      <c r="A25" s="31">
        <v>2</v>
      </c>
      <c r="B25" s="31">
        <v>106</v>
      </c>
      <c r="C25" s="31">
        <v>15</v>
      </c>
      <c r="D25" s="31">
        <v>40</v>
      </c>
      <c r="E25" s="31">
        <v>21</v>
      </c>
    </row>
    <row r="26" spans="1:9" ht="17" x14ac:dyDescent="0.2">
      <c r="A26" s="31">
        <v>3</v>
      </c>
      <c r="B26" s="31">
        <v>127</v>
      </c>
      <c r="C26" s="31">
        <v>16</v>
      </c>
      <c r="D26" s="31">
        <v>56</v>
      </c>
      <c r="E26" s="31">
        <v>15</v>
      </c>
    </row>
    <row r="27" spans="1:9" ht="17" x14ac:dyDescent="0.2">
      <c r="A27" s="31">
        <v>4</v>
      </c>
      <c r="B27" s="31">
        <v>139</v>
      </c>
      <c r="C27" s="31">
        <v>20</v>
      </c>
      <c r="D27" s="31">
        <v>57</v>
      </c>
      <c r="E27" s="31">
        <v>18</v>
      </c>
    </row>
    <row r="28" spans="1:9" ht="17" x14ac:dyDescent="0.2">
      <c r="A28" s="31">
        <v>5</v>
      </c>
      <c r="B28" s="31">
        <v>153</v>
      </c>
      <c r="C28" s="31">
        <v>27</v>
      </c>
      <c r="D28" s="31">
        <v>32</v>
      </c>
      <c r="E28" s="31">
        <v>11</v>
      </c>
    </row>
  </sheetData>
  <pageMargins left="0.7" right="0.7" top="0.75" bottom="0.75" header="0.3" footer="0.3"/>
  <pageSetup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Goal Setting</vt:lpstr>
      <vt:lpstr>Reading 10th-25th</vt:lpstr>
      <vt:lpstr>Math 10th-25th</vt:lpstr>
      <vt:lpstr>SLA &amp; Tier 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2015-10-29T16:29:01Z</dcterms:created>
  <dcterms:modified xsi:type="dcterms:W3CDTF">2016-02-29T13:47:42Z</dcterms:modified>
</cp:coreProperties>
</file>